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tables/tableSingleCells4.xml" ContentType="application/vnd.openxmlformats-officedocument.spreadsheetml.tableSingleCell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niko\Documents\ИКХ\Q3 2026\SEND MITKO\"/>
    </mc:Choice>
  </mc:AlternateContent>
  <xr:revisionPtr revIDLastSave="0" documentId="13_ncr:1_{61569163-C7A9-4CCC-817B-AD0A453C86A0}" xr6:coauthVersionLast="47" xr6:coauthVersionMax="47" xr10:uidLastSave="{00000000-0000-0000-0000-000000000000}"/>
  <bookViews>
    <workbookView xWindow="-108" yWindow="-108" windowWidth="23256" windowHeight="12456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4-Отчет за собствения капитал" sheetId="7" r:id="rId4"/>
    <sheet name="3-Отчет за паричния поток" sheetId="6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4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3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6" l="1"/>
  <c r="C28" i="6"/>
  <c r="C48" i="6"/>
  <c r="C38" i="4" l="1"/>
  <c r="C36" i="4"/>
  <c r="E67" i="11" l="1"/>
  <c r="E66" i="11"/>
  <c r="E65" i="11"/>
  <c r="E64" i="11"/>
  <c r="E63" i="11"/>
  <c r="G30" i="4"/>
  <c r="G23" i="4"/>
  <c r="G21" i="4"/>
  <c r="G20" i="4"/>
  <c r="C39" i="4"/>
  <c r="C63" i="11" l="1"/>
  <c r="E48" i="11"/>
  <c r="E47" i="11"/>
  <c r="C48" i="11"/>
  <c r="C47" i="11"/>
  <c r="C46" i="11"/>
  <c r="C13" i="11"/>
  <c r="C12" i="1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H231" i="2" s="1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/>
  <c r="G23" i="7"/>
  <c r="H316" i="2" s="1"/>
  <c r="F23" i="7"/>
  <c r="H294" i="2"/>
  <c r="E23" i="7"/>
  <c r="H272" i="2"/>
  <c r="D23" i="7"/>
  <c r="H250" i="2" s="1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H329" i="2"/>
  <c r="G14" i="7"/>
  <c r="H307" i="2" s="1"/>
  <c r="F14" i="7"/>
  <c r="H285" i="2"/>
  <c r="E14" i="7"/>
  <c r="H263" i="2" s="1"/>
  <c r="D14" i="7"/>
  <c r="L14" i="7" s="1"/>
  <c r="H417" i="2" s="1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G31" i="5" s="1"/>
  <c r="D22" i="5"/>
  <c r="C22" i="5"/>
  <c r="H137" i="2" s="1"/>
  <c r="H16" i="5"/>
  <c r="G16" i="5"/>
  <c r="D92" i="4"/>
  <c r="C92" i="4"/>
  <c r="H69" i="2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3" i="2"/>
  <c r="C94" i="2"/>
  <c r="C96" i="2"/>
  <c r="C98" i="2"/>
  <c r="C99" i="2"/>
  <c r="C102" i="2"/>
  <c r="C103" i="2"/>
  <c r="C104" i="2"/>
  <c r="C118" i="2"/>
  <c r="C119" i="2"/>
  <c r="C120" i="2"/>
  <c r="C123" i="2"/>
  <c r="C124" i="2"/>
  <c r="C127" i="2"/>
  <c r="C129" i="2"/>
  <c r="C137" i="2"/>
  <c r="C140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88" i="2"/>
  <c r="C186" i="2"/>
  <c r="C184" i="2"/>
  <c r="C182" i="2"/>
  <c r="A6" i="7"/>
  <c r="H862" i="2"/>
  <c r="H772" i="2"/>
  <c r="H48" i="2"/>
  <c r="H1193" i="2"/>
  <c r="H1195" i="2"/>
  <c r="D3" i="12"/>
  <c r="H161" i="2"/>
  <c r="H438" i="2"/>
  <c r="M17" i="7"/>
  <c r="H442" i="2"/>
  <c r="H228" i="2"/>
  <c r="H404" i="2"/>
  <c r="H988" i="2"/>
  <c r="H1002" i="2"/>
  <c r="H1001" i="2"/>
  <c r="H552" i="2"/>
  <c r="H642" i="2"/>
  <c r="H1294" i="2"/>
  <c r="H700" i="2"/>
  <c r="H240" i="2"/>
  <c r="D17" i="7"/>
  <c r="H244" i="2" s="1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31" i="5" l="1"/>
  <c r="C36" i="5" s="1"/>
  <c r="H147" i="2" s="1"/>
  <c r="C10" i="14"/>
  <c r="D15" i="12"/>
  <c r="H110" i="2"/>
  <c r="C9" i="14"/>
  <c r="C45" i="6"/>
  <c r="G79" i="4"/>
  <c r="H124" i="2" s="1"/>
  <c r="H120" i="2"/>
  <c r="H169" i="2"/>
  <c r="E15" i="14"/>
  <c r="D15" i="14" s="1"/>
  <c r="E79" i="11"/>
  <c r="H1320" i="2" s="1"/>
  <c r="G36" i="5"/>
  <c r="D8" i="12" s="1"/>
  <c r="H170" i="2"/>
  <c r="E14" i="14"/>
  <c r="D14" i="14" s="1"/>
  <c r="G17" i="7"/>
  <c r="H310" i="2" s="1"/>
  <c r="G56" i="4"/>
  <c r="D46" i="4"/>
  <c r="H1319" i="2"/>
  <c r="C79" i="11"/>
  <c r="H1300" i="2" s="1"/>
  <c r="F131" i="11"/>
  <c r="H1333" i="2" s="1"/>
  <c r="E12" i="14"/>
  <c r="D12" i="14" s="1"/>
  <c r="H58" i="2"/>
  <c r="F97" i="11"/>
  <c r="H1331" i="2" s="1"/>
  <c r="L19" i="7"/>
  <c r="H422" i="2" s="1"/>
  <c r="F61" i="11"/>
  <c r="H1328" i="2" s="1"/>
  <c r="D31" i="7"/>
  <c r="H258" i="2" s="1"/>
  <c r="L23" i="7"/>
  <c r="H426" i="2" s="1"/>
  <c r="G31" i="7"/>
  <c r="G34" i="7" s="1"/>
  <c r="H327" i="2" s="1"/>
  <c r="C94" i="4"/>
  <c r="G34" i="4"/>
  <c r="H93" i="2" s="1"/>
  <c r="F78" i="11"/>
  <c r="H1329" i="2" s="1"/>
  <c r="H241" i="2"/>
  <c r="L26" i="7"/>
  <c r="H429" i="2" s="1"/>
  <c r="E149" i="11"/>
  <c r="H1325" i="2" s="1"/>
  <c r="F44" i="11"/>
  <c r="H1327" i="2" s="1"/>
  <c r="F148" i="11"/>
  <c r="L18" i="7"/>
  <c r="H421" i="2" s="1"/>
  <c r="H82" i="2"/>
  <c r="M31" i="7"/>
  <c r="D44" i="6"/>
  <c r="D46" i="6" s="1"/>
  <c r="D47" i="6" s="1"/>
  <c r="D31" i="5"/>
  <c r="D36" i="5" s="1"/>
  <c r="D56" i="4"/>
  <c r="J17" i="7"/>
  <c r="H376" i="2" s="1"/>
  <c r="I17" i="7"/>
  <c r="F17" i="7"/>
  <c r="H288" i="2" s="1"/>
  <c r="L13" i="7"/>
  <c r="H416" i="2" s="1"/>
  <c r="D34" i="7"/>
  <c r="H261" i="2" s="1"/>
  <c r="H79" i="2"/>
  <c r="H218" i="2"/>
  <c r="C17" i="7"/>
  <c r="H222" i="2" s="1"/>
  <c r="H37" i="4"/>
  <c r="H95" i="4" s="1"/>
  <c r="C115" i="2"/>
  <c r="C388" i="2"/>
  <c r="C422" i="2"/>
  <c r="C457" i="2"/>
  <c r="C492" i="2"/>
  <c r="C527" i="2"/>
  <c r="C562" i="2"/>
  <c r="C595" i="2"/>
  <c r="C630" i="2"/>
  <c r="C666" i="2"/>
  <c r="C703" i="2"/>
  <c r="A6" i="6"/>
  <c r="C231" i="2"/>
  <c r="C280" i="2"/>
  <c r="C330" i="2"/>
  <c r="C380" i="2"/>
  <c r="C445" i="2"/>
  <c r="C512" i="2"/>
  <c r="C577" i="2"/>
  <c r="C643" i="2"/>
  <c r="C709" i="2"/>
  <c r="C753" i="2"/>
  <c r="C786" i="2"/>
  <c r="C818" i="2"/>
  <c r="C848" i="2"/>
  <c r="C880" i="2"/>
  <c r="C913" i="2"/>
  <c r="C945" i="2"/>
  <c r="C977" i="2"/>
  <c r="C1009" i="2"/>
  <c r="C1041" i="2"/>
  <c r="C1073" i="2"/>
  <c r="C1105" i="2"/>
  <c r="C1137" i="2"/>
  <c r="C1171" i="2"/>
  <c r="C1228" i="2"/>
  <c r="C1277" i="2"/>
  <c r="C3" i="2"/>
  <c r="C59" i="2"/>
  <c r="C143" i="2"/>
  <c r="C82" i="2"/>
  <c r="C190" i="2"/>
  <c r="C228" i="2"/>
  <c r="C267" i="2"/>
  <c r="C308" i="2"/>
  <c r="C350" i="2"/>
  <c r="C391" i="2"/>
  <c r="C424" i="2"/>
  <c r="C458" i="2"/>
  <c r="C494" i="2"/>
  <c r="C528" i="2"/>
  <c r="C564" i="2"/>
  <c r="C597" i="2"/>
  <c r="C631" i="2"/>
  <c r="C667" i="2"/>
  <c r="C705" i="2"/>
  <c r="C181" i="2"/>
  <c r="C233" i="2"/>
  <c r="C282" i="2"/>
  <c r="C332" i="2"/>
  <c r="C382" i="2"/>
  <c r="C448" i="2"/>
  <c r="C515" i="2"/>
  <c r="C579" i="2"/>
  <c r="C645" i="2"/>
  <c r="C712" i="2"/>
  <c r="C754" i="2"/>
  <c r="C787" i="2"/>
  <c r="C819" i="2"/>
  <c r="C849" i="2"/>
  <c r="C881" i="2"/>
  <c r="C914" i="2"/>
  <c r="C946" i="2"/>
  <c r="C978" i="2"/>
  <c r="C1010" i="2"/>
  <c r="C1042" i="2"/>
  <c r="C1074" i="2"/>
  <c r="C1106" i="2"/>
  <c r="C1138" i="2"/>
  <c r="C1173" i="2"/>
  <c r="C1229" i="2"/>
  <c r="C1280" i="2"/>
  <c r="C4" i="2"/>
  <c r="C61" i="2"/>
  <c r="C141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3" i="5" l="1"/>
  <c r="H144" i="2" s="1"/>
  <c r="H143" i="2"/>
  <c r="G33" i="5"/>
  <c r="H171" i="2" s="1"/>
  <c r="C42" i="5"/>
  <c r="H213" i="2"/>
  <c r="E9" i="14"/>
  <c r="D9" i="14" s="1"/>
  <c r="G37" i="4"/>
  <c r="G95" i="4" s="1"/>
  <c r="D12" i="12"/>
  <c r="D11" i="12"/>
  <c r="D13" i="12"/>
  <c r="H456" i="2"/>
  <c r="M34" i="7"/>
  <c r="H459" i="2" s="1"/>
  <c r="H324" i="2"/>
  <c r="G37" i="5"/>
  <c r="C37" i="5"/>
  <c r="H174" i="2"/>
  <c r="H71" i="2"/>
  <c r="D10" i="12"/>
  <c r="D5" i="12"/>
  <c r="H107" i="2"/>
  <c r="D95" i="4"/>
  <c r="J31" i="7"/>
  <c r="J34" i="7" s="1"/>
  <c r="H393" i="2" s="1"/>
  <c r="H354" i="2"/>
  <c r="I31" i="7"/>
  <c r="F31" i="7"/>
  <c r="F34" i="7" s="1"/>
  <c r="H305" i="2" s="1"/>
  <c r="C31" i="7"/>
  <c r="H236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H215" i="2" l="1"/>
  <c r="D4" i="12"/>
  <c r="D19" i="12" s="1"/>
  <c r="C7" i="14"/>
  <c r="D7" i="14" s="1"/>
  <c r="C11" i="14"/>
  <c r="D18" i="12"/>
  <c r="H94" i="2"/>
  <c r="H390" i="2"/>
  <c r="H148" i="2"/>
  <c r="D21" i="12"/>
  <c r="H175" i="2"/>
  <c r="G42" i="5"/>
  <c r="I34" i="7"/>
  <c r="H371" i="2" s="1"/>
  <c r="H368" i="2"/>
  <c r="H302" i="2"/>
  <c r="C34" i="7"/>
  <c r="H239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788" i="2"/>
  <c r="H790" i="2"/>
  <c r="H578" i="2"/>
  <c r="H649" i="2"/>
  <c r="L31" i="7"/>
  <c r="H434" i="2" s="1"/>
  <c r="C44" i="5" l="1"/>
  <c r="H176" i="2"/>
  <c r="G44" i="5"/>
  <c r="H178" i="2" s="1"/>
  <c r="G45" i="5"/>
  <c r="H179" i="2" s="1"/>
  <c r="D22" i="12"/>
  <c r="D23" i="12"/>
  <c r="D24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5" i="5" l="1"/>
  <c r="D44" i="5"/>
  <c r="H155" i="2"/>
  <c r="E8" i="14"/>
  <c r="D8" i="14" s="1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<sst xmlns="http://schemas.openxmlformats.org/spreadsheetml/2006/main" count="3956" uniqueCount="935">
  <si>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</si>
  <si>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</si>
  <si>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</si>
  <si>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</si>
  <si>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</si>
  <si>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</si>
  <si>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</si>
  <si>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</si>
  <si>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</si>
  <si>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</si>
  <si>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</si>
  <si>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</si>
  <si>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</si>
  <si>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</si>
  <si>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</si>
  <si>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</si>
  <si>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</si>
  <si>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</si>
  <si>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</si>
  <si>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</si>
  <si>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</si>
  <si>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</si>
  <si>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</si>
  <si>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</si>
  <si>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</si>
  <si>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</si>
  <si>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</si>
  <si>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</si>
  <si>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</si>
  <si>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</si>
  <si>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</si>
  <si>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</si>
  <si>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</si>
  <si>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</si>
  <si>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</si>
  <si>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</si>
  <si>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</si>
  <si>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</si>
  <si>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</si>
  <si>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</si>
  <si>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</si>
  <si>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</si>
  <si>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</si>
  <si>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</si>
  <si>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</si>
  <si>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</si>
  <si>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</si>
  <si>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</si>
  <si>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</si>
  <si>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</si>
  <si>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</si>
  <si>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</si>
  <si>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</si>
  <si>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</si>
  <si>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</si>
  <si>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</si>
  <si>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</si>
  <si>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</si>
  <si>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</si>
  <si>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</si>
  <si>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</si>
  <si>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</si>
  <si>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</si>
  <si>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</si>
  <si>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</si>
  <si>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</si>
  <si>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</si>
  <si>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</si>
  <si>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</si>
  <si>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</si>
  <si>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</si>
  <si>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</si>
  <si>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</si>
  <si>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</si>
  <si>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</si>
  <si>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</si>
  <si>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</si>
  <si>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</si>
  <si>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</si>
  <si>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</si>
  <si>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</si>
  <si>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</si>
  <si>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</si>
  <si>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</si>
  <si>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</si>
  <si>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</si>
  <si>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</si>
  <si>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</si>
  <si>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</si>
  <si>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</si>
  <si>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</si>
  <si>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</si>
  <si>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</si>
  <si>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</si>
  <si>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</si>
  <si>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</si>
  <si>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</si>
  <si>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</si>
  <si>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</si>
  <si>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</si>
  <si>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</si>
  <si>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</si>
  <si>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</si>
  <si>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</si>
  <si>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</si>
  <si>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</si>
  <si>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</si>
  <si>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</si>
  <si>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</si>
  <si>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</si>
  <si>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</si>
  <si>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</si>
  <si>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</si>
  <si>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</si>
  <si>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</si>
  <si>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</si>
  <si>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</si>
  <si>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</si>
  <si>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</si>
  <si>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</si>
  <si>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</si>
  <si>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</si>
  <si>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</si>
  <si>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</si>
  <si>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</si>
  <si>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</si>
  <si>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</si>
  <si>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</si>
  <si>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</si>
  <si>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</si>
  <si>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</si>
  <si>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</si>
  <si>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</si>
  <si>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</si>
  <si>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</si>
  <si>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</si>
  <si>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</si>
  <si>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</si>
  <si>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</si>
  <si>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</si>
  <si>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</si>
  <si>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</si>
  <si>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</si>
  <si>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</si>
  <si>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</si>
  <si>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</si>
  <si>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</si>
  <si>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</si>
  <si>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</si>
  <si>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</si>
  <si>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</si>
  <si>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</si>
  <si>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</si>
  <si>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</si>
  <si>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</si>
  <si>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</si>
  <si>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</si>
  <si>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</si>
  <si>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</si>
  <si>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</si>
  <si>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</si>
  <si>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</si>
  <si>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</si>
  <si>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</si>
  <si>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</si>
  <si>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</si>
  <si>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</si>
  <si>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</si>
  <si>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</si>
  <si>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</si>
  <si>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</si>
  <si>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</si>
  <si>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</si>
  <si>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</si>
  <si>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</si>
  <si>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</si>
  <si>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</si>
  <si>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</si>
  <si>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</si>
  <si>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</si>
  <si>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</si>
  <si>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</si>
  <si>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</si>
  <si>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</si>
  <si>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</si>
  <si>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</si>
  <si>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</si>
  <si>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</si>
  <si>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</si>
  <si>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</si>
  <si>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</si>
  <si>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</si>
  <si>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</si>
  <si>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</si>
  <si>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</si>
  <si>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</si>
  <si>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</si>
  <si>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</si>
  <si>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</si>
  <si>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</si>
  <si>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</si>
  <si>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</si>
  <si>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</si>
  <si>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</si>
  <si>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</si>
  <si>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</si>
  <si>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</si>
  <si>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</si>
  <si>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</si>
  <si>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</si>
  <si>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</si>
  <si>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</si>
  <si>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</si>
  <si>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</si>
  <si>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</si>
  <si>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</si>
  <si>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</si>
  <si>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</si>
  <si>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</si>
  <si>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</si>
  <si>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</si>
  <si>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</si>
  <si>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</si>
  <si>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</si>
  <si>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</si>
  <si>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</si>
  <si>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</si>
  <si>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</si>
  <si>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</si>
  <si>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</si>
  <si>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</si>
  <si>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</si>
  <si>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</si>
  <si>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</si>
  <si>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</si>
  <si>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</si>
  <si>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</si>
  <si>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</si>
  <si>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</si>
  <si>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</si>
  <si>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</si>
  <si>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</si>
  <si>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</si>
  <si>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</si>
  <si>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</si>
  <si>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</si>
  <si>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</si>
  <si>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</si>
  <si>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</si>
  <si>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</si>
  <si>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</si>
  <si>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</si>
  <si>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</si>
  <si>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</si>
  <si>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</si>
  <si>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</si>
  <si>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</si>
  <si>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</si>
  <si>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</si>
  <si>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</si>
  <si>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</si>
  <si>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</si>
  <si>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</si>
  <si>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</si>
  <si>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</si>
  <si>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</si>
  <si>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</si>
  <si>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</si>
  <si>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</si>
  <si>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</si>
  <si>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</si>
  <si>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</si>
  <si>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</si>
  <si>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</si>
  <si>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</si>
  <si>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</si>
  <si>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</si>
  <si>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</si>
  <si>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</si>
  <si>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</si>
  <si>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</si>
  <si>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</si>
  <si>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</si>
  <si>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</si>
  <si>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</si>
  <si>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</si>
  <si>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</si>
  <si>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</si>
  <si>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</si>
  <si>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</si>
  <si>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</si>
  <si>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</si>
  <si>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</si>
  <si>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</si>
  <si>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</si>
  <si>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</si>
  <si>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</si>
  <si>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</si>
  <si>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</si>
  <si>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</si>
  <si>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</si>
  <si>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</si>
  <si>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</si>
  <si>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</si>
  <si>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</si>
  <si>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</si>
  <si>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</si>
  <si>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</si>
  <si>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</si>
  <si>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</si>
  <si>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</si>
  <si>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</si>
  <si>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</si>
  <si>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</si>
  <si>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</si>
  <si>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</si>
  <si>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</si>
  <si>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</si>
  <si>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</si>
  <si>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</si>
  <si>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</si>
  <si>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</si>
  <si>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</si>
  <si>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</si>
  <si>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</si>
  <si>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</si>
  <si>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</si>
  <si>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</si>
  <si>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</si>
  <si>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</si>
  <si>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</si>
  <si>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</si>
  <si>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</si>
  <si>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</si>
  <si>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</si>
  <si>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</si>
  <si>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</si>
  <si>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</si>
  <si>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</si>
  <si>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</si>
  <si>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</si>
  <si>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</si>
  <si>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</si>
  <si>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</si>
  <si>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</si>
  <si>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</si>
  <si>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</si>
  <si>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</si>
  <si>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</si>
  <si>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</si>
  <si>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</si>
  <si>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</si>
  <si>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</si>
  <si>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</si>
  <si>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</si>
  <si>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</si>
  <si>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</si>
  <si>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</si>
  <si>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</si>
  <si>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</si>
  <si>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</si>
  <si>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</si>
  <si>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</si>
  <si>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</si>
  <si>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</si>
  <si>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</si>
  <si>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</si>
  <si>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</si>
  <si>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</si>
  <si>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</si>
  <si>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</si>
  <si>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</si>
  <si>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</si>
  <si>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</si>
  <si>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</si>
  <si>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</si>
  <si>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</si>
  <si>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</si>
  <si>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</si>
  <si>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</si>
  <si>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</si>
  <si>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</si>
  <si>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</si>
  <si>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</si>
  <si>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</si>
  <si>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</si>
  <si>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</si>
  <si>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</si>
  <si>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</si>
  <si>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</si>
  <si>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</si>
  <si>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</si>
  <si>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</si>
  <si>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</si>
  <si>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</si>
  <si>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</si>
  <si>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</si>
  <si>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</si>
  <si>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</si>
  <si>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</si>
  <si>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</si>
  <si>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</si>
  <si>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</si>
  <si>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</si>
  <si>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</si>
  <si>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</si>
  <si>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</si>
  <si>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</si>
  <si>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</si>
  <si>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</si>
  <si>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</si>
  <si>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</si>
  <si>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</si>
  <si>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</si>
  <si>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</si>
  <si>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</si>
  <si>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</si>
  <si>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</si>
  <si>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</si>
  <si>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</si>
  <si>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</si>
  <si>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</si>
  <si>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</si>
  <si>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</si>
  <si>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</si>
  <si>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</si>
  <si>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</si>
  <si>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</si>
  <si>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</si>
  <si>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</si>
  <si>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</si>
  <si>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</si>
  <si>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</si>
  <si>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</si>
  <si>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</si>
  <si>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</si>
  <si>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</si>
  <si>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</si>
  <si>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</si>
  <si>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</si>
  <si>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</si>
  <si>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</si>
  <si>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</si>
  <si>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</si>
  <si>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</si>
  <si>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</si>
  <si>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</si>
  <si>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</si>
  <si>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</si>
  <si>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</si>
  <si>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</si>
  <si>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</si>
  <si>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</si>
  <si>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</si>
  <si>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</si>
  <si>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</si>
  <si>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</si>
  <si>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</si>
  <si>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</si>
  <si>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</si>
  <si>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</si>
  <si>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</si>
  <si>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</si>
  <si>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</si>
  <si>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</si>
  <si>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</si>
  <si>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</si>
  <si>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</si>
  <si>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</si>
  <si>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</si>
  <si>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</si>
  <si>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</si>
  <si>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</si>
  <si>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</si>
  <si>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</si>
  <si>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</si>
  <si>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</si>
  <si>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</si>
  <si>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</si>
  <si>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</si>
  <si>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</si>
  <si>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</si>
  <si>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</si>
  <si>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</si>
  <si>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</si>
  <si>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</si>
  <si>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</si>
  <si>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</si>
  <si>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</si>
  <si>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</si>
  <si>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</si>
  <si>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</si>
  <si>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</si>
  <si>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</si>
  <si>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</si>
  <si>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</si>
  <si>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</si>
  <si>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</si>
  <si>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</si>
  <si>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</si>
  <si>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</si>
  <si>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</si>
  <si>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</si>
  <si>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</si>
  <si>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</si>
  <si>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</si>
  <si>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</si>
  <si>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</si>
  <si>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</si>
  <si>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</si>
  <si>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</si>
  <si>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</si>
  <si>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</si>
  <si>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</si>
  <si>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</si>
  <si>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</si>
  <si>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</si>
  <si>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</si>
  <si>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</si>
  <si>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</si>
  <si>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</si>
  <si>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</si>
  <si>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</si>
  <si>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</si>
  <si>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</si>
  <si>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</si>
  <si>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</si>
  <si>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</si>
  <si>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</si>
  <si>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</si>
  <si>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</si>
  <si>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</si>
  <si>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</si>
  <si>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</si>
  <si>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</si>
  <si>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</si>
  <si>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</si>
  <si>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</si>
  <si>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</si>
  <si>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</si>
  <si>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</si>
  <si>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</si>
  <si>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</si>
  <si>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</si>
  <si>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</si>
  <si>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</si>
  <si>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</si>
  <si>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</si>
  <si>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</si>
  <si>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</si>
  <si>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</si>
  <si>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</si>
  <si>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</si>
  <si>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</si>
  <si>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</si>
  <si>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</si>
  <si>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</si>
  <si>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</si>
  <si>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</si>
  <si>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</si>
  <si>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</si>
  <si>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</si>
  <si>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</si>
  <si>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</si>
  <si>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</si>
  <si>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</si>
  <si>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</si>
  <si>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</si>
  <si>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</si>
  <si>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</si>
  <si>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</si>
  <si>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</si>
  <si>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</si>
  <si>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</si>
  <si>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</si>
  <si>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</si>
  <si>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</si>
  <si>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</si>
  <si>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</si>
  <si>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</si>
  <si>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</si>
  <si>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</si>
  <si>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</si>
  <si>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</si>
  <si>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</si>
  <si>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</si>
  <si>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</si>
  <si>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</si>
  <si>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</si>
  <si>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</si>
  <si>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</si>
  <si>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</si>
  <si>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</si>
  <si>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</si>
  <si>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</si>
  <si>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</si>
  <si>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</si>
  <si>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</si>
  <si>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</si>
  <si>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</si>
  <si>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</si>
  <si>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</si>
  <si>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</si>
  <si>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</si>
  <si>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</si>
  <si>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</si>
  <si>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</si>
  <si>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</si>
  <si>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</si>
  <si>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</si>
  <si>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</si>
  <si>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</si>
  <si>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</si>
  <si>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</si>
  <si>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</si>
  <si>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</si>
  <si>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</si>
  <si>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</si>
  <si>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</si>
  <si>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</si>
  <si>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</si>
  <si>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</si>
  <si>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</si>
  <si>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</si>
  <si>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</si>
  <si>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</si>
  <si>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</si>
  <si>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</si>
  <si>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</si>
  <si>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</si>
  <si>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</si>
  <si>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</si>
  <si>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</si>
  <si>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</si>
  <si>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</si>
  <si>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</si>
  <si>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</si>
  <si>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</si>
  <si>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</si>
  <si>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</si>
  <si>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</si>
  <si>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</si>
  <si>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</si>
  <si>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</si>
  <si>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</si>
  <si>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</si>
  <si>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</si>
  <si>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</si>
  <si>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</si>
  <si>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</si>
  <si>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</si>
  <si>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</si>
  <si>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</si>
  <si>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</si>
  <si>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</si>
  <si>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</si>
  <si>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</si>
  <si>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</si>
  <si>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</si>
  <si>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</si>
  <si>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</si>
  <si>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</si>
  <si>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</si>
  <si>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</si>
  <si>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</si>
  <si>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</si>
  <si>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</si>
  <si>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</si>
  <si>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</si>
  <si>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</si>
  <si>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</si>
  <si>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</si>
  <si>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</si>
  <si>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</si>
  <si>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</si>
  <si>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</si>
  <si>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</si>
  <si>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</si>
  <si>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</si>
  <si>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</si>
  <si>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</si>
  <si>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</si>
  <si>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</si>
  <si>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</si>
  <si>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</si>
  <si>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</si>
  <si>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</si>
  <si>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</si>
  <si>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</si>
  <si>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</si>
  <si>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</si>
  <si>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</si>
  <si>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</si>
  <si>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</si>
  <si>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</si>
  <si>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</si>
  <si>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</si>
  <si>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</si>
  <si>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</si>
  <si>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</si>
  <si>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</si>
  <si>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</si>
  <si>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</si>
  <si>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</si>
  <si>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</si>
  <si>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</si>
  <si>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</si>
  <si>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</si>
  <si>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</si>
  <si>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</si>
  <si>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</si>
  <si>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</si>
  <si>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</si>
  <si>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</si>
  <si>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</si>
  <si>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</si>
  <si>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</si>
  <si>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</si>
  <si>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</si>
  <si>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</si>
  <si>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</si>
  <si>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</si>
  <si>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</si>
  <si>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</si>
  <si>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</si>
  <si>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</si>
  <si>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</si>
  <si>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</si>
  <si>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</si>
  <si>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</si>
  <si>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</si>
  <si>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</si>
  <si>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</si>
  <si>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</si>
  <si>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</si>
  <si>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</si>
  <si>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</si>
  <si>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</si>
  <si>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</si>
  <si>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</si>
  <si>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</si>
  <si>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</si>
  <si>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</si>
  <si>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</si>
  <si>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</si>
  <si>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</si>
  <si>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</si>
  <si>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</si>
  <si>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</si>
  <si>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</si>
  <si>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</si>
  <si>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</si>
  <si>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</si>
  <si>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</si>
  <si>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</si>
  <si>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</si>
  <si>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</si>
  <si>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</si>
  <si>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</si>
  <si>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</si>
  <si>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</si>
  <si>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</si>
  <si>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</si>
  <si>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</si>
  <si>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</si>
  <si>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</si>
  <si>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</si>
  <si>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</si>
  <si>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</si>
  <si>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</si>
  <si>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</si>
  <si>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</si>
  <si>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</si>
  <si>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</si>
  <si>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</si>
  <si>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</si>
  <si>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</si>
  <si>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</si>
  <si>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</si>
  <si>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</si>
  <si>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</si>
  <si>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</si>
  <si>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</si>
  <si>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</si>
  <si>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</si>
  <si>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</si>
  <si>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</si>
  <si>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</si>
  <si>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</si>
  <si>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</si>
  <si>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</si>
  <si>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</si>
  <si>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</si>
  <si>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</si>
  <si>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</si>
  <si>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</si>
  <si>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</si>
  <si>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</si>
  <si>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</si>
  <si>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</si>
  <si>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</si>
  <si>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</si>
  <si>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</si>
  <si>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</si>
  <si>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</si>
  <si>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</si>
  <si>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</si>
  <si>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</si>
  <si>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</si>
  <si>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</si>
  <si>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</si>
  <si>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</si>
  <si>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</si>
  <si>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</si>
  <si>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</si>
  <si>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</si>
  <si>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</si>
  <si>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</si>
  <si>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</si>
  <si>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</si>
  <si>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</si>
  <si>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</si>
  <si>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</si>
  <si>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</si>
  <si>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</si>
  <si>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</si>
  <si>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</si>
  <si>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</si>
  <si>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</si>
  <si>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</si>
  <si>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</si>
  <si>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</si>
  <si>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</si>
  <si>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</si>
  <si>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</si>
  <si>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</si>
  <si>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</si>
  <si>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</si>
  <si>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</si>
  <si>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</si>
  <si>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</si>
  <si>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</si>
  <si>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</si>
  <si>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</si>
  <si>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</si>
  <si>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</si>
  <si>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</si>
  <si>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</si>
  <si>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</si>
  <si>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</si>
  <si>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</si>
  <si>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</si>
  <si>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</si>
  <si>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</si>
  <si>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</si>
  <si>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</si>
  <si>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</si>
  <si>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</si>
  <si>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</si>
  <si>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</si>
  <si>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</si>
  <si>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</si>
  <si>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</si>
  <si>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</si>
  <si>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</si>
  <si>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</si>
  <si>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</si>
  <si>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</si>
  <si>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</si>
  <si>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</si>
  <si>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</si>
  <si>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</si>
  <si>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</si>
  <si>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</si>
  <si>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</si>
  <si>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</si>
  <si>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</si>
  <si>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</si>
  <si>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</si>
  <si>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</si>
  <si>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</si>
  <si>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</si>
  <si>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</si>
  <si>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</si>
  <si>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</si>
  <si>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</si>
  <si>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</si>
  <si>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</si>
  <si>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</si>
  <si>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</si>
  <si>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</si>
  <si>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</si>
  <si>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</si>
  <si>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</si>
  <si>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</si>
  <si>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</si>
  <si>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</si>
  <si>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</si>
  <si>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</si>
  <si>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</si>
  <si>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</si>
  <si>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</si>
  <si>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</si>
  <si>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</si>
  <si>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</si>
  <si>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</si>
  <si>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</si>
  <si>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</si>
  <si>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</si>
  <si>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</si>
  <si>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</si>
  <si>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</si>
  <si>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</si>
  <si>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</si>
  <si>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Индустриален капитал - Холдинг АД</t>
  </si>
  <si>
    <t>121619055</t>
  </si>
  <si>
    <t>Профи' Т ООД чрез Димитър Тановски и Манг ООД чрез Милко Ангелов</t>
  </si>
  <si>
    <t>Заедно</t>
  </si>
  <si>
    <t>гр. София 1000, район р-н Оборище, ул. БАЧО КИРО No 8</t>
  </si>
  <si>
    <t>(02) 980 26 48; 359 2 980 34 38;</t>
  </si>
  <si>
    <t>office@hika-bg.com</t>
  </si>
  <si>
    <t>https://hika-bg.com/</t>
  </si>
  <si>
    <t>www.x3news.com</t>
  </si>
  <si>
    <t>Николай Георгиев Николов</t>
  </si>
  <si>
    <t>Финансов директор</t>
  </si>
  <si>
    <t>1. Силома АД (гр. Силистра )</t>
  </si>
  <si>
    <t>2. Руболт АД (гр. Русе )</t>
  </si>
  <si>
    <t>1. ЗАИ АД (гр. Берковица )</t>
  </si>
  <si>
    <t>2. ЕМКА АД (гр. Севлиево )</t>
  </si>
  <si>
    <t>3. М+С Хидравлик АД (гр. Казанлък )</t>
  </si>
  <si>
    <t>2. Монбат АД</t>
  </si>
  <si>
    <t>3. Първа инвестиционна банка АД</t>
  </si>
  <si>
    <t>4. М+С Хидравлик АД</t>
  </si>
  <si>
    <t>5. Химимпорт АД</t>
  </si>
  <si>
    <t>1. Корпорация за технологии и иновации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</si>
</sst>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0" fontId="20" fillId="0" borderId="0" xfId="9" applyFont="1" applyAlignment="1">
      <alignment horizontal="left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8" zoomScaleNormal="100" zoomScaleSheetLayoutView="100" workbookViewId="0">
      <selection activeCell="B30" sqref="B30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46323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Николай Георгиев Николов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2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46323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 ht="31.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1" zoomScale="76" zoomScaleNormal="85" zoomScaleSheetLayoutView="100" workbookViewId="0">
      <selection activeCell="F65" sqref="F65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ИНДУСТРИАЛЕН КАПИТАЛ - ХОЛДИНГ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121619055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2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2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8091</v>
      </c>
      <c r="H12" s="107">
        <v>8112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>
        <v>-97</v>
      </c>
      <c r="H15" s="107">
        <v>-97</v>
      </c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2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7994</v>
      </c>
      <c r="H18" s="345">
        <f>H12+H15+H16+H17</f>
        <v>8015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 ht="16.2">
      <c r="A19" s="62" t="s">
        <v>63</v>
      </c>
      <c r="B19" s="64" t="s">
        <v>64</v>
      </c>
      <c r="C19" s="108">
        <v>14</v>
      </c>
      <c r="D19" s="107">
        <v>10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 ht="16.2">
      <c r="A20" s="238" t="s">
        <v>66</v>
      </c>
      <c r="B20" s="68" t="s">
        <v>67</v>
      </c>
      <c r="C20" s="332">
        <f>SUM(C12:C19)</f>
        <v>14</v>
      </c>
      <c r="D20" s="333">
        <f>SUM(D12:D19)</f>
        <v>10</v>
      </c>
      <c r="E20" s="62" t="s">
        <v>68</v>
      </c>
      <c r="F20" s="66" t="s">
        <v>69</v>
      </c>
      <c r="G20" s="108">
        <f>H20</f>
        <v>218</v>
      </c>
      <c r="H20" s="107">
        <v>218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 ht="16.2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f>H21</f>
        <v>-600</v>
      </c>
      <c r="H21" s="107">
        <v>-600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 ht="16.2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811</v>
      </c>
      <c r="H22" s="331">
        <f>SUM(H23:H25)</f>
        <v>811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f>H23</f>
        <v>811</v>
      </c>
      <c r="H23" s="107">
        <v>811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 ht="16.2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429</v>
      </c>
      <c r="H26" s="333">
        <f>H20+H21+H22</f>
        <v>429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 ht="16.2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 ht="16.2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5922</v>
      </c>
      <c r="H28" s="331">
        <f>SUM(H29:H31)</f>
        <v>5674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5927</v>
      </c>
      <c r="H29" s="107">
        <v>5679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f>H30</f>
        <v>-5</v>
      </c>
      <c r="H30" s="107">
        <v>-5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1774</v>
      </c>
      <c r="H32" s="107">
        <v>1056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 ht="16.2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 ht="16.2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7696</v>
      </c>
      <c r="H34" s="333">
        <f>H28+H32+H33</f>
        <v>6730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7494</v>
      </c>
      <c r="D35" s="331">
        <f>SUM(D36:D39)</f>
        <v>7494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f>D36</f>
        <v>1940</v>
      </c>
      <c r="D36" s="107">
        <v>1940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16119</v>
      </c>
      <c r="H37" s="335">
        <f>H26+H18+H34</f>
        <v>15174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>
        <f>D38</f>
        <v>5380</v>
      </c>
      <c r="D38" s="107">
        <v>5380</v>
      </c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2" thickBot="1">
      <c r="A39" s="62" t="s">
        <v>130</v>
      </c>
      <c r="B39" s="64" t="s">
        <v>131</v>
      </c>
      <c r="C39" s="108">
        <f>D39</f>
        <v>174</v>
      </c>
      <c r="D39" s="107">
        <v>174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712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2" thickBot="1">
      <c r="A41" s="62" t="s">
        <v>136</v>
      </c>
      <c r="B41" s="64" t="s">
        <v>137</v>
      </c>
      <c r="C41" s="108">
        <v>712</v>
      </c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 ht="16.2">
      <c r="A46" s="229" t="s">
        <v>152</v>
      </c>
      <c r="B46" s="68" t="s">
        <v>153</v>
      </c>
      <c r="C46" s="332">
        <f>C35+C40+C45</f>
        <v>8206</v>
      </c>
      <c r="D46" s="333">
        <f>D35+D40+D45</f>
        <v>7494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>
        <v>1432</v>
      </c>
      <c r="D48" s="107">
        <v>1429</v>
      </c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 ht="16.2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 ht="16.2">
      <c r="A52" s="238" t="s">
        <v>171</v>
      </c>
      <c r="B52" s="68" t="s">
        <v>172</v>
      </c>
      <c r="C52" s="332">
        <f>SUM(C48:C51)</f>
        <v>1432</v>
      </c>
      <c r="D52" s="333">
        <f>SUM(D48:D51)</f>
        <v>1429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 ht="16.2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 ht="16.2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 ht="16.2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2" thickBot="1">
      <c r="A56" s="231" t="s">
        <v>186</v>
      </c>
      <c r="B56" s="119" t="s">
        <v>187</v>
      </c>
      <c r="C56" s="336">
        <f>C20+C21+C22+C28+C33+C46+C52+C54+C55</f>
        <v>9652</v>
      </c>
      <c r="D56" s="337">
        <f>D20+D21+D22+D28+D33+D46+D52+D54+D55</f>
        <v>8933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2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58</v>
      </c>
      <c r="H61" s="331">
        <f>SUM(H62:H68)</f>
        <v>46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5</v>
      </c>
      <c r="H62" s="107">
        <v>4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>
        <v>3</v>
      </c>
      <c r="M64" s="69"/>
    </row>
    <row r="65" spans="1:13" ht="16.2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 ht="16.2">
      <c r="A66" s="62"/>
      <c r="B66" s="68"/>
      <c r="C66" s="330"/>
      <c r="D66" s="331"/>
      <c r="E66" s="62" t="s">
        <v>220</v>
      </c>
      <c r="F66" s="66" t="s">
        <v>221</v>
      </c>
      <c r="G66" s="108">
        <v>41</v>
      </c>
      <c r="H66" s="107">
        <v>26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9</v>
      </c>
      <c r="H67" s="107">
        <v>9</v>
      </c>
    </row>
    <row r="68" spans="1:13">
      <c r="A68" s="62" t="s">
        <v>225</v>
      </c>
      <c r="B68" s="64" t="s">
        <v>226</v>
      </c>
      <c r="C68" s="108">
        <v>242</v>
      </c>
      <c r="D68" s="107">
        <v>232</v>
      </c>
      <c r="E68" s="62" t="s">
        <v>227</v>
      </c>
      <c r="F68" s="66" t="s">
        <v>228</v>
      </c>
      <c r="G68" s="108">
        <v>3</v>
      </c>
      <c r="H68" s="107">
        <v>4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1438</v>
      </c>
      <c r="H69" s="107">
        <v>1124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>
        <v>20</v>
      </c>
      <c r="H70" s="107">
        <v>20</v>
      </c>
    </row>
    <row r="71" spans="1:13" ht="16.2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1516</v>
      </c>
      <c r="H71" s="333">
        <f>H59+H60+H61+H69+H70</f>
        <v>1190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 ht="16.2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 ht="16.2">
      <c r="A75" s="62" t="s">
        <v>247</v>
      </c>
      <c r="B75" s="64" t="s">
        <v>248</v>
      </c>
      <c r="C75" s="108">
        <v>66</v>
      </c>
      <c r="D75" s="107">
        <v>30</v>
      </c>
      <c r="E75" s="241" t="s">
        <v>176</v>
      </c>
      <c r="F75" s="67" t="s">
        <v>249</v>
      </c>
      <c r="G75" s="234"/>
      <c r="H75" s="235"/>
    </row>
    <row r="76" spans="1:13" ht="16.2">
      <c r="A76" s="238" t="s">
        <v>91</v>
      </c>
      <c r="B76" s="68" t="s">
        <v>250</v>
      </c>
      <c r="C76" s="332">
        <f>SUM(C68:C75)</f>
        <v>308</v>
      </c>
      <c r="D76" s="333">
        <f>SUM(D68:D75)</f>
        <v>262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201</v>
      </c>
      <c r="D79" s="331">
        <f>SUM(D80:D82)</f>
        <v>40</v>
      </c>
      <c r="E79" s="116" t="s">
        <v>256</v>
      </c>
      <c r="F79" s="70" t="s">
        <v>257</v>
      </c>
      <c r="G79" s="334">
        <f>G71+G73+G75+G77</f>
        <v>1516</v>
      </c>
      <c r="H79" s="335">
        <f>H71+H73+H75+H77</f>
        <v>1190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201</v>
      </c>
      <c r="D82" s="107">
        <v>40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 ht="16.2">
      <c r="A85" s="238" t="s">
        <v>267</v>
      </c>
      <c r="B85" s="68" t="s">
        <v>268</v>
      </c>
      <c r="C85" s="332">
        <f>C84+C83+C79</f>
        <v>201</v>
      </c>
      <c r="D85" s="333">
        <f>D84+D83+D79</f>
        <v>40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2</v>
      </c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6965</v>
      </c>
      <c r="D89" s="107">
        <v>6857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>
        <v>505</v>
      </c>
      <c r="D90" s="107">
        <v>266</v>
      </c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 ht="16.2">
      <c r="A92" s="238" t="s">
        <v>278</v>
      </c>
      <c r="B92" s="68" t="s">
        <v>279</v>
      </c>
      <c r="C92" s="332">
        <f>SUM(C88:C91)</f>
        <v>7472</v>
      </c>
      <c r="D92" s="333">
        <f>SUM(D88:D91)</f>
        <v>7123</v>
      </c>
      <c r="E92" s="115"/>
      <c r="F92" s="74"/>
      <c r="G92" s="355"/>
      <c r="H92" s="356"/>
      <c r="M92" s="69"/>
    </row>
    <row r="93" spans="1:13" ht="16.2">
      <c r="A93" s="229" t="s">
        <v>280</v>
      </c>
      <c r="B93" s="68" t="s">
        <v>281</v>
      </c>
      <c r="C93" s="234">
        <v>2</v>
      </c>
      <c r="D93" s="235">
        <v>6</v>
      </c>
      <c r="E93" s="115"/>
      <c r="F93" s="74"/>
      <c r="G93" s="355"/>
      <c r="H93" s="356"/>
    </row>
    <row r="94" spans="1:13" ht="16.2" thickBot="1">
      <c r="A94" s="231" t="s">
        <v>282</v>
      </c>
      <c r="B94" s="119" t="s">
        <v>283</v>
      </c>
      <c r="C94" s="336">
        <f>C65+C76+C85+C92+C93</f>
        <v>7983</v>
      </c>
      <c r="D94" s="337">
        <f>D65+D76+D85+D92+D93</f>
        <v>7431</v>
      </c>
      <c r="E94" s="136"/>
      <c r="F94" s="137"/>
      <c r="G94" s="357"/>
      <c r="H94" s="358"/>
      <c r="M94" s="69"/>
    </row>
    <row r="95" spans="1:13" ht="31.8" thickBot="1">
      <c r="A95" s="243" t="s">
        <v>284</v>
      </c>
      <c r="B95" s="244" t="s">
        <v>285</v>
      </c>
      <c r="C95" s="338">
        <f>C94+C56</f>
        <v>17635</v>
      </c>
      <c r="D95" s="339">
        <f>D94+D56</f>
        <v>16364</v>
      </c>
      <c r="E95" s="138" t="s">
        <v>286</v>
      </c>
      <c r="F95" s="245" t="s">
        <v>287</v>
      </c>
      <c r="G95" s="338">
        <f>G37+G40+G56+G79</f>
        <v>17635</v>
      </c>
      <c r="H95" s="339">
        <f>H37+H40+H56+H79</f>
        <v>16364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Николай Георгиев Николов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916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7" zoomScale="70" zoomScaleNormal="70" zoomScaleSheetLayoutView="70" workbookViewId="0">
      <selection activeCell="B56" sqref="B56:E5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ИНДУСТРИАЛЕН КАПИТАЛ -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121619055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913</v>
      </c>
    </row>
    <row r="8" spans="1:9" ht="31.2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2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 ht="16.2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3</v>
      </c>
      <c r="D12" s="223">
        <v>2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147</v>
      </c>
      <c r="D13" s="223">
        <v>128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3</v>
      </c>
      <c r="D14" s="223">
        <v>3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667</v>
      </c>
      <c r="D15" s="223">
        <v>599</v>
      </c>
      <c r="E15" s="105" t="s">
        <v>93</v>
      </c>
      <c r="F15" s="149" t="s">
        <v>311</v>
      </c>
      <c r="G15" s="222"/>
      <c r="H15" s="223"/>
    </row>
    <row r="16" spans="1:9" ht="16.2">
      <c r="A16" s="105" t="s">
        <v>312</v>
      </c>
      <c r="B16" s="103" t="s">
        <v>313</v>
      </c>
      <c r="C16" s="222">
        <v>40</v>
      </c>
      <c r="D16" s="223">
        <v>39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2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2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21</v>
      </c>
      <c r="D19" s="223">
        <v>16</v>
      </c>
      <c r="E19" s="105" t="s">
        <v>323</v>
      </c>
      <c r="F19" s="146" t="s">
        <v>324</v>
      </c>
      <c r="G19" s="222"/>
      <c r="H19" s="223"/>
    </row>
    <row r="20" spans="1:8" ht="16.2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 ht="16.2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 ht="16.2">
      <c r="A22" s="145" t="s">
        <v>66</v>
      </c>
      <c r="B22" s="104" t="s">
        <v>330</v>
      </c>
      <c r="C22" s="359">
        <f>SUM(C12:C18)+C19</f>
        <v>881</v>
      </c>
      <c r="D22" s="360">
        <f>SUM(D12:D18)+D19</f>
        <v>787</v>
      </c>
      <c r="E22" s="105" t="s">
        <v>331</v>
      </c>
      <c r="F22" s="146" t="s">
        <v>332</v>
      </c>
      <c r="G22" s="222">
        <v>103</v>
      </c>
      <c r="H22" s="223">
        <v>114</v>
      </c>
    </row>
    <row r="23" spans="1:8" ht="16.2">
      <c r="A23" s="143"/>
      <c r="B23" s="103"/>
      <c r="C23" s="101"/>
      <c r="D23" s="151"/>
      <c r="E23" s="144" t="s">
        <v>333</v>
      </c>
      <c r="F23" s="146" t="s">
        <v>334</v>
      </c>
      <c r="G23" s="222">
        <v>2370</v>
      </c>
      <c r="H23" s="223">
        <v>1781</v>
      </c>
    </row>
    <row r="24" spans="1:8" ht="31.2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11</v>
      </c>
      <c r="H24" s="223"/>
    </row>
    <row r="25" spans="1:8" ht="31.2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2">
      <c r="A26" s="105" t="s">
        <v>342</v>
      </c>
      <c r="B26" s="146" t="s">
        <v>343</v>
      </c>
      <c r="C26" s="222">
        <v>1</v>
      </c>
      <c r="D26" s="223"/>
      <c r="E26" s="105" t="s">
        <v>344</v>
      </c>
      <c r="F26" s="146" t="s">
        <v>345</v>
      </c>
      <c r="G26" s="222">
        <v>175</v>
      </c>
      <c r="H26" s="223"/>
    </row>
    <row r="27" spans="1:8" ht="31.2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2659</v>
      </c>
      <c r="H27" s="360">
        <f>SUM(H22:H26)</f>
        <v>1895</v>
      </c>
    </row>
    <row r="28" spans="1:8">
      <c r="A28" s="105" t="s">
        <v>93</v>
      </c>
      <c r="B28" s="146" t="s">
        <v>349</v>
      </c>
      <c r="C28" s="222">
        <v>3</v>
      </c>
      <c r="D28" s="223">
        <v>3</v>
      </c>
      <c r="E28" s="144"/>
      <c r="F28" s="102"/>
      <c r="G28" s="101"/>
      <c r="H28" s="151"/>
    </row>
    <row r="29" spans="1:8" ht="16.2">
      <c r="A29" s="145" t="s">
        <v>91</v>
      </c>
      <c r="B29" s="147" t="s">
        <v>350</v>
      </c>
      <c r="C29" s="359">
        <f>SUM(C25:C28)</f>
        <v>4</v>
      </c>
      <c r="D29" s="360">
        <f>SUM(D25:D28)</f>
        <v>3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351</v>
      </c>
      <c r="B31" s="140" t="s">
        <v>352</v>
      </c>
      <c r="C31" s="160">
        <f>C29+C22</f>
        <v>885</v>
      </c>
      <c r="D31" s="161">
        <f>D29+D22</f>
        <v>790</v>
      </c>
      <c r="E31" s="158" t="s">
        <v>353</v>
      </c>
      <c r="F31" s="173" t="s">
        <v>354</v>
      </c>
      <c r="G31" s="160">
        <f>G16+G18+G27</f>
        <v>2659</v>
      </c>
      <c r="H31" s="161">
        <f>H16+H18+H27</f>
        <v>1895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355</v>
      </c>
      <c r="B33" s="99" t="s">
        <v>356</v>
      </c>
      <c r="C33" s="150">
        <f>IF((G31-C31)&gt;0,G31-C31,0)</f>
        <v>1774</v>
      </c>
      <c r="D33" s="152">
        <f>IF((H31-D31)&gt;0,H31-D31,0)</f>
        <v>1105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2.4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 ht="16.2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8" thickBot="1">
      <c r="A36" s="165" t="s">
        <v>367</v>
      </c>
      <c r="B36" s="163" t="s">
        <v>368</v>
      </c>
      <c r="C36" s="365">
        <f>C31-C34+C35</f>
        <v>885</v>
      </c>
      <c r="D36" s="366">
        <f>D31-D34+D35</f>
        <v>790</v>
      </c>
      <c r="E36" s="169" t="s">
        <v>369</v>
      </c>
      <c r="F36" s="163" t="s">
        <v>370</v>
      </c>
      <c r="G36" s="174">
        <f>G35-G34+G31</f>
        <v>2659</v>
      </c>
      <c r="H36" s="175">
        <f>H35-H34+H31</f>
        <v>1895</v>
      </c>
    </row>
    <row r="37" spans="1:8" ht="16.2">
      <c r="A37" s="168" t="s">
        <v>371</v>
      </c>
      <c r="B37" s="140" t="s">
        <v>372</v>
      </c>
      <c r="C37" s="160">
        <f>IF((G36-C36)&gt;0,G36-C36,0)</f>
        <v>1774</v>
      </c>
      <c r="D37" s="161">
        <f>IF((H36-D36)&gt;0,H36-D36,0)</f>
        <v>1105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2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2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1774</v>
      </c>
      <c r="D42" s="152">
        <f>+IF((H36-D36-D38)&gt;0,H36-D36-D38,0)</f>
        <v>1105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2" thickBot="1">
      <c r="A44" s="169" t="s">
        <v>390</v>
      </c>
      <c r="B44" s="156" t="s">
        <v>391</v>
      </c>
      <c r="C44" s="174">
        <f>IF(G42=0,IF(C42-C43&gt;0,C42-C43+G43,0),IF(G42-G43&lt;0,G43-G42+C42,0))</f>
        <v>1774</v>
      </c>
      <c r="D44" s="175">
        <f>IF(H42=0,IF(D42-D43&gt;0,D42-D43+H43,0),IF(H42-H43&lt;0,H43-H42+D42,0))</f>
        <v>1105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394</v>
      </c>
      <c r="B45" s="178" t="s">
        <v>395</v>
      </c>
      <c r="C45" s="361">
        <f>C36+C38+C42</f>
        <v>2659</v>
      </c>
      <c r="D45" s="362">
        <f>D36+D38+D42</f>
        <v>1895</v>
      </c>
      <c r="E45" s="177" t="s">
        <v>396</v>
      </c>
      <c r="F45" s="179" t="s">
        <v>397</v>
      </c>
      <c r="G45" s="361">
        <f>G42+G36</f>
        <v>2659</v>
      </c>
      <c r="H45" s="362">
        <f>H42+H36</f>
        <v>1895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Николай Георгиев Николов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916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Normal="100" zoomScaleSheetLayoutView="100" workbookViewId="0">
      <selection activeCell="C30" sqref="C30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ИНДУСТРИАЛЕН КАПИТАЛ -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121619055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2">
      <c r="A8" s="444" t="s">
        <v>478</v>
      </c>
      <c r="B8" s="447" t="s">
        <v>479</v>
      </c>
      <c r="C8" s="440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0" t="s">
        <v>483</v>
      </c>
      <c r="L8" s="440" t="s">
        <v>484</v>
      </c>
      <c r="M8" s="272"/>
      <c r="N8" s="273"/>
    </row>
    <row r="9" spans="1:14" s="274" customFormat="1" ht="31.2">
      <c r="A9" s="445"/>
      <c r="B9" s="448"/>
      <c r="C9" s="441"/>
      <c r="D9" s="443" t="s">
        <v>485</v>
      </c>
      <c r="E9" s="443" t="s">
        <v>486</v>
      </c>
      <c r="F9" s="276" t="s">
        <v>487</v>
      </c>
      <c r="G9" s="276"/>
      <c r="H9" s="276"/>
      <c r="I9" s="450" t="s">
        <v>488</v>
      </c>
      <c r="J9" s="450" t="s">
        <v>489</v>
      </c>
      <c r="K9" s="441"/>
      <c r="L9" s="441"/>
      <c r="M9" s="277" t="s">
        <v>490</v>
      </c>
      <c r="N9" s="273"/>
    </row>
    <row r="10" spans="1:14" s="274" customFormat="1" ht="31.2">
      <c r="A10" s="446"/>
      <c r="B10" s="449"/>
      <c r="C10" s="442"/>
      <c r="D10" s="443"/>
      <c r="E10" s="443"/>
      <c r="F10" s="275" t="s">
        <v>491</v>
      </c>
      <c r="G10" s="275" t="s">
        <v>492</v>
      </c>
      <c r="H10" s="275" t="s">
        <v>493</v>
      </c>
      <c r="I10" s="442"/>
      <c r="J10" s="442"/>
      <c r="K10" s="442"/>
      <c r="L10" s="442"/>
      <c r="M10" s="278"/>
      <c r="N10" s="273"/>
    </row>
    <row r="11" spans="1:14" s="274" customFormat="1" ht="16.2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8015</v>
      </c>
      <c r="D13" s="319">
        <f>'1-Баланс'!H20</f>
        <v>218</v>
      </c>
      <c r="E13" s="319">
        <f>'1-Баланс'!H21</f>
        <v>-600</v>
      </c>
      <c r="F13" s="319">
        <f>'1-Баланс'!H23</f>
        <v>811</v>
      </c>
      <c r="G13" s="319">
        <f>'1-Баланс'!H24</f>
        <v>0</v>
      </c>
      <c r="H13" s="320"/>
      <c r="I13" s="319">
        <f>'1-Баланс'!H29+'1-Баланс'!H32</f>
        <v>6735</v>
      </c>
      <c r="J13" s="319">
        <f>'1-Баланс'!H30+'1-Баланс'!H33</f>
        <v>-5</v>
      </c>
      <c r="K13" s="320"/>
      <c r="L13" s="319">
        <f>SUM(C13:K13)</f>
        <v>15174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504</v>
      </c>
      <c r="B17" s="288" t="s">
        <v>505</v>
      </c>
      <c r="C17" s="319">
        <f>C13+C14</f>
        <v>8015</v>
      </c>
      <c r="D17" s="319">
        <f t="shared" ref="D17:M17" si="2">D13+D14</f>
        <v>218</v>
      </c>
      <c r="E17" s="319">
        <f t="shared" si="2"/>
        <v>-600</v>
      </c>
      <c r="F17" s="319">
        <f t="shared" si="2"/>
        <v>811</v>
      </c>
      <c r="G17" s="319">
        <f t="shared" si="2"/>
        <v>0</v>
      </c>
      <c r="H17" s="319">
        <f t="shared" si="2"/>
        <v>0</v>
      </c>
      <c r="I17" s="319">
        <f t="shared" si="2"/>
        <v>6735</v>
      </c>
      <c r="J17" s="319">
        <f t="shared" si="2"/>
        <v>-5</v>
      </c>
      <c r="K17" s="319">
        <f t="shared" si="2"/>
        <v>0</v>
      </c>
      <c r="L17" s="319">
        <f t="shared" si="1"/>
        <v>15174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1774</v>
      </c>
      <c r="J18" s="319">
        <f>+'1-Баланс'!G33</f>
        <v>0</v>
      </c>
      <c r="K18" s="320"/>
      <c r="L18" s="319">
        <f t="shared" si="1"/>
        <v>1774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-830</v>
      </c>
      <c r="J19" s="88">
        <f>J20+J21</f>
        <v>0</v>
      </c>
      <c r="K19" s="88">
        <f t="shared" si="3"/>
        <v>0</v>
      </c>
      <c r="L19" s="319">
        <f t="shared" si="1"/>
        <v>-830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>
        <v>-830</v>
      </c>
      <c r="J20" s="222"/>
      <c r="K20" s="222"/>
      <c r="L20" s="319">
        <f>SUM(C20:K20)</f>
        <v>-830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-21</v>
      </c>
      <c r="D30" s="222"/>
      <c r="E30" s="222"/>
      <c r="F30" s="222"/>
      <c r="G30" s="222"/>
      <c r="H30" s="222"/>
      <c r="I30" s="222">
        <v>22</v>
      </c>
      <c r="J30" s="222"/>
      <c r="K30" s="222"/>
      <c r="L30" s="319">
        <f t="shared" si="1"/>
        <v>1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7994</v>
      </c>
      <c r="D31" s="319">
        <f t="shared" ref="D31:M31" si="6">D19+D22+D23+D26+D30+D29+D17+D18</f>
        <v>218</v>
      </c>
      <c r="E31" s="319">
        <f t="shared" si="6"/>
        <v>-600</v>
      </c>
      <c r="F31" s="319">
        <f t="shared" si="6"/>
        <v>811</v>
      </c>
      <c r="G31" s="319">
        <f t="shared" si="6"/>
        <v>0</v>
      </c>
      <c r="H31" s="319">
        <f t="shared" si="6"/>
        <v>0</v>
      </c>
      <c r="I31" s="319">
        <f t="shared" si="6"/>
        <v>7701</v>
      </c>
      <c r="J31" s="319">
        <f t="shared" si="6"/>
        <v>-5</v>
      </c>
      <c r="K31" s="319">
        <f t="shared" si="6"/>
        <v>0</v>
      </c>
      <c r="L31" s="319">
        <f t="shared" si="1"/>
        <v>16119</v>
      </c>
      <c r="M31" s="321">
        <f t="shared" si="6"/>
        <v>0</v>
      </c>
      <c r="N31" s="86"/>
    </row>
    <row r="32" spans="1:14" ht="31.2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536</v>
      </c>
      <c r="B34" s="296" t="s">
        <v>537</v>
      </c>
      <c r="C34" s="322">
        <f t="shared" ref="C34:K34" si="7">C31+C32+C33</f>
        <v>7994</v>
      </c>
      <c r="D34" s="322">
        <f t="shared" si="7"/>
        <v>218</v>
      </c>
      <c r="E34" s="322">
        <f t="shared" si="7"/>
        <v>-600</v>
      </c>
      <c r="F34" s="322">
        <f t="shared" si="7"/>
        <v>811</v>
      </c>
      <c r="G34" s="322">
        <f t="shared" si="7"/>
        <v>0</v>
      </c>
      <c r="H34" s="322">
        <f t="shared" si="7"/>
        <v>0</v>
      </c>
      <c r="I34" s="322">
        <f t="shared" si="7"/>
        <v>7701</v>
      </c>
      <c r="J34" s="322">
        <f t="shared" si="7"/>
        <v>-5</v>
      </c>
      <c r="K34" s="322">
        <f t="shared" si="7"/>
        <v>0</v>
      </c>
      <c r="L34" s="322">
        <f t="shared" si="1"/>
        <v>16119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Николай Георгиев Николов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916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Normal="100" zoomScaleSheetLayoutView="80" workbookViewId="0">
      <selection activeCell="D50" sqref="D50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ИНДУСТРИАЛЕН КАПИТАЛ -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121619055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2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 ht="16.2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-181</v>
      </c>
      <c r="D12" s="107">
        <v>-153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-710</v>
      </c>
      <c r="D14" s="107">
        <v>-631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422</v>
      </c>
      <c r="B21" s="199" t="s">
        <v>423</v>
      </c>
      <c r="C21" s="382">
        <f>SUM(C11:C20)</f>
        <v>-891</v>
      </c>
      <c r="D21" s="383">
        <f>SUM(D11:D20)</f>
        <v>-784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-105</v>
      </c>
      <c r="D25" s="107">
        <v>-639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93</v>
      </c>
      <c r="D26" s="107">
        <v>60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v>78</v>
      </c>
      <c r="D27" s="107">
        <v>46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f>-875</f>
        <v>-875</v>
      </c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2370</v>
      </c>
      <c r="D30" s="107">
        <v>619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444</v>
      </c>
      <c r="B33" s="199" t="s">
        <v>445</v>
      </c>
      <c r="C33" s="382">
        <f>SUM(C23:C32)</f>
        <v>1561</v>
      </c>
      <c r="D33" s="383">
        <f>SUM(D23:D32)</f>
        <v>86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2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-321</v>
      </c>
      <c r="D41" s="107">
        <v>-474</v>
      </c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2" thickBot="1">
      <c r="A43" s="201" t="s">
        <v>463</v>
      </c>
      <c r="B43" s="202" t="s">
        <v>464</v>
      </c>
      <c r="C43" s="384">
        <f>SUM(C35:C42)</f>
        <v>-321</v>
      </c>
      <c r="D43" s="385">
        <f>SUM(D35:D42)</f>
        <v>-474</v>
      </c>
      <c r="G43" s="96"/>
      <c r="H43" s="96"/>
    </row>
    <row r="44" spans="1:13" ht="16.2" thickBot="1">
      <c r="A44" s="205" t="s">
        <v>465</v>
      </c>
      <c r="B44" s="206" t="s">
        <v>466</v>
      </c>
      <c r="C44" s="212">
        <f>C43+C33+C21</f>
        <v>349</v>
      </c>
      <c r="D44" s="213">
        <f>D43+D33+D21</f>
        <v>-1172</v>
      </c>
      <c r="G44" s="96"/>
      <c r="H44" s="96"/>
    </row>
    <row r="45" spans="1:13" ht="16.8" thickBot="1">
      <c r="A45" s="207" t="s">
        <v>467</v>
      </c>
      <c r="B45" s="208" t="s">
        <v>468</v>
      </c>
      <c r="C45" s="214">
        <f>'1-Баланс'!D92</f>
        <v>7123</v>
      </c>
      <c r="D45" s="215">
        <v>7574</v>
      </c>
      <c r="G45" s="96"/>
      <c r="H45" s="96"/>
    </row>
    <row r="46" spans="1:13" ht="16.8" thickBot="1">
      <c r="A46" s="210" t="s">
        <v>469</v>
      </c>
      <c r="B46" s="211" t="s">
        <v>470</v>
      </c>
      <c r="C46" s="216">
        <f>C45+C44</f>
        <v>7472</v>
      </c>
      <c r="D46" s="217">
        <f>D45+D44</f>
        <v>6402</v>
      </c>
      <c r="G46" s="96"/>
      <c r="H46" s="96"/>
    </row>
    <row r="47" spans="1:13">
      <c r="A47" s="209" t="s">
        <v>471</v>
      </c>
      <c r="B47" s="218" t="s">
        <v>472</v>
      </c>
      <c r="C47" s="203">
        <f>C46-C48</f>
        <v>6967</v>
      </c>
      <c r="D47" s="204">
        <f>D46-D48</f>
        <v>5959</v>
      </c>
      <c r="G47" s="96"/>
      <c r="H47" s="96"/>
    </row>
    <row r="48" spans="1:13" ht="16.2" thickBot="1">
      <c r="A48" s="185" t="s">
        <v>473</v>
      </c>
      <c r="B48" s="219" t="s">
        <v>474</v>
      </c>
      <c r="C48" s="186">
        <f>'1-Баланс'!C90</f>
        <v>505</v>
      </c>
      <c r="D48" s="187">
        <v>443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51" t="s">
        <v>476</v>
      </c>
      <c r="B51" s="451"/>
      <c r="C51" s="451"/>
      <c r="D51" s="451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46323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Николай Георгиев Николов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916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C114" sqref="C114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ИНДУСТРИАЛЕН КАПИТАЛ -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121619055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f>3737/1.955837</f>
        <v>1910.6909215849787</v>
      </c>
      <c r="D12" s="65">
        <v>92.07</v>
      </c>
      <c r="E12" s="65"/>
      <c r="F12" s="226">
        <f>C12-E12</f>
        <v>1910.6909215849787</v>
      </c>
      <c r="G12" s="421"/>
    </row>
    <row r="13" spans="1:7">
      <c r="A13" s="400" t="s">
        <v>926</v>
      </c>
      <c r="B13" s="401"/>
      <c r="C13" s="65">
        <f>58/1.95583</f>
        <v>29.654929109380674</v>
      </c>
      <c r="D13" s="65">
        <v>50.1</v>
      </c>
      <c r="E13" s="65"/>
      <c r="F13" s="226">
        <f t="shared" ref="F13:F26" si="0">C13-E13</f>
        <v>29.654929109380674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547</v>
      </c>
      <c r="B27" s="259" t="s">
        <v>548</v>
      </c>
      <c r="C27" s="228">
        <f>SUM(C12:C26)</f>
        <v>1940.3458506943593</v>
      </c>
      <c r="D27" s="228"/>
      <c r="E27" s="228">
        <f>SUM(E12:E26)</f>
        <v>0</v>
      </c>
      <c r="F27" s="228">
        <f>SUM(F12:F26)</f>
        <v>1940.3458506943593</v>
      </c>
    </row>
    <row r="28" spans="1:8" ht="16.2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 t="s">
        <v>927</v>
      </c>
      <c r="B46" s="401"/>
      <c r="C46" s="65">
        <f>3231/1.95583</f>
        <v>1651.9840681449821</v>
      </c>
      <c r="D46" s="65">
        <v>47.22</v>
      </c>
      <c r="E46" s="65"/>
      <c r="F46" s="226">
        <f>C46-E46</f>
        <v>1651.9840681449821</v>
      </c>
    </row>
    <row r="47" spans="1:6">
      <c r="A47" s="400" t="s">
        <v>928</v>
      </c>
      <c r="B47" s="401"/>
      <c r="C47" s="65">
        <f>3680/1.95583</f>
        <v>1881.5541228020841</v>
      </c>
      <c r="D47" s="65">
        <v>33.119999999999997</v>
      </c>
      <c r="E47" s="65">
        <f>C47</f>
        <v>1881.5541228020841</v>
      </c>
      <c r="F47" s="226">
        <f t="shared" ref="F47:F60" si="2">C47-E47</f>
        <v>0</v>
      </c>
    </row>
    <row r="48" spans="1:6">
      <c r="A48" s="400" t="s">
        <v>929</v>
      </c>
      <c r="B48" s="401"/>
      <c r="C48" s="65">
        <f>3612/1.95583</f>
        <v>1846.7862748807413</v>
      </c>
      <c r="D48" s="65">
        <v>22.15</v>
      </c>
      <c r="E48" s="65">
        <f>C48</f>
        <v>1846.7862748807413</v>
      </c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553</v>
      </c>
      <c r="B61" s="259" t="s">
        <v>554</v>
      </c>
      <c r="C61" s="228">
        <f>SUM(C46:C60)</f>
        <v>5380.3244658278072</v>
      </c>
      <c r="D61" s="228"/>
      <c r="E61" s="228">
        <f>SUM(E46:E60)</f>
        <v>3728.3403976828254</v>
      </c>
      <c r="F61" s="228">
        <f>SUM(F46:F60)</f>
        <v>1651.9840681449821</v>
      </c>
    </row>
    <row r="62" spans="1:6" ht="16.2">
      <c r="A62" s="255" t="s">
        <v>555</v>
      </c>
      <c r="B62" s="259"/>
      <c r="C62" s="227"/>
      <c r="D62" s="227"/>
      <c r="E62" s="227"/>
      <c r="F62" s="227"/>
    </row>
    <row r="63" spans="1:6">
      <c r="A63" s="400" t="s">
        <v>934</v>
      </c>
      <c r="B63" s="401"/>
      <c r="C63" s="65">
        <f>340/1.95583</f>
        <v>173.8392396067143</v>
      </c>
      <c r="D63" s="65">
        <v>5.77</v>
      </c>
      <c r="E63" s="65">
        <f>C63</f>
        <v>173.8392396067143</v>
      </c>
      <c r="F63" s="226">
        <f>C63-E63</f>
        <v>0</v>
      </c>
    </row>
    <row r="64" spans="1:6">
      <c r="A64" s="400" t="s">
        <v>930</v>
      </c>
      <c r="B64" s="401"/>
      <c r="C64" s="65">
        <v>8</v>
      </c>
      <c r="D64" s="65">
        <v>2.0000000000000001E-4</v>
      </c>
      <c r="E64" s="65">
        <f>C64</f>
        <v>8</v>
      </c>
      <c r="F64" s="226">
        <f t="shared" ref="F64:F77" si="3">C64-E64</f>
        <v>0</v>
      </c>
    </row>
    <row r="65" spans="1:6">
      <c r="A65" s="400" t="s">
        <v>931</v>
      </c>
      <c r="B65" s="401"/>
      <c r="C65" s="65">
        <v>15</v>
      </c>
      <c r="D65" s="65">
        <v>0</v>
      </c>
      <c r="E65" s="65">
        <f>C65</f>
        <v>15</v>
      </c>
      <c r="F65" s="226">
        <f t="shared" si="3"/>
        <v>0</v>
      </c>
    </row>
    <row r="66" spans="1:6">
      <c r="A66" s="400" t="s">
        <v>932</v>
      </c>
      <c r="B66" s="401"/>
      <c r="C66" s="65">
        <v>19</v>
      </c>
      <c r="D66" s="65">
        <v>0</v>
      </c>
      <c r="E66" s="65">
        <f>C66</f>
        <v>19</v>
      </c>
      <c r="F66" s="226">
        <f t="shared" si="3"/>
        <v>0</v>
      </c>
    </row>
    <row r="67" spans="1:6">
      <c r="A67" s="400" t="s">
        <v>933</v>
      </c>
      <c r="B67" s="401"/>
      <c r="C67" s="65">
        <v>10</v>
      </c>
      <c r="D67" s="65">
        <v>0</v>
      </c>
      <c r="E67" s="65">
        <f>C67</f>
        <v>10</v>
      </c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556</v>
      </c>
      <c r="B78" s="259" t="s">
        <v>557</v>
      </c>
      <c r="C78" s="228">
        <f>SUM(C63:C77)</f>
        <v>225.8392396067143</v>
      </c>
      <c r="D78" s="228"/>
      <c r="E78" s="228">
        <f>SUM(E63:E77)</f>
        <v>225.8392396067143</v>
      </c>
      <c r="F78" s="228">
        <f>SUM(F63:F77)</f>
        <v>0</v>
      </c>
    </row>
    <row r="79" spans="1:6" ht="16.2">
      <c r="A79" s="262" t="s">
        <v>558</v>
      </c>
      <c r="B79" s="259" t="s">
        <v>559</v>
      </c>
      <c r="C79" s="228">
        <f>C78+C61+C44+C27</f>
        <v>7546.5095561288817</v>
      </c>
      <c r="D79" s="228"/>
      <c r="E79" s="228">
        <f>E78+E61+E44+E27</f>
        <v>3954.1796372895396</v>
      </c>
      <c r="F79" s="228">
        <f>F78+F61+F44+F27</f>
        <v>3592.3299188393412</v>
      </c>
    </row>
    <row r="80" spans="1:6" ht="16.2">
      <c r="A80" s="255" t="s">
        <v>560</v>
      </c>
      <c r="B80" s="259"/>
      <c r="C80" s="226"/>
      <c r="D80" s="226"/>
      <c r="E80" s="226"/>
      <c r="F80" s="226"/>
    </row>
    <row r="81" spans="1:6" ht="16.2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Николай Георгиев Николов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916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ИНДУСТРИАЛЕН КАПИТАЛ -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17635</v>
      </c>
      <c r="D6" s="424">
        <f t="shared" ref="D6:D15" si="0">C6-E6</f>
        <v>0</v>
      </c>
      <c r="E6" s="396">
        <f>'1-Баланс'!G95</f>
        <v>17635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16119</v>
      </c>
      <c r="D7" s="424">
        <f t="shared" si="0"/>
        <v>8125</v>
      </c>
      <c r="E7" s="396">
        <f>'1-Баланс'!G18</f>
        <v>7994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1774</v>
      </c>
      <c r="D8" s="424">
        <f t="shared" si="0"/>
        <v>0</v>
      </c>
      <c r="E8" s="396">
        <f>ABS('2-Отчет за доходите'!C44)-ABS('2-Отчет за доходите'!G44)</f>
        <v>1774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7123</v>
      </c>
      <c r="D9" s="424">
        <f t="shared" si="0"/>
        <v>0</v>
      </c>
      <c r="E9" s="396">
        <f>'3-Отчет за паричния поток'!C45</f>
        <v>7123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7472</v>
      </c>
      <c r="D10" s="424">
        <f t="shared" si="0"/>
        <v>0</v>
      </c>
      <c r="E10" s="396">
        <f>'3-Отчет за паричния поток'!C46</f>
        <v>7472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16119</v>
      </c>
      <c r="D11" s="424">
        <f t="shared" si="0"/>
        <v>0</v>
      </c>
      <c r="E11" s="396">
        <f>'4-Отчет за собствения капитал'!L34</f>
        <v>16119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1940</v>
      </c>
      <c r="D12" s="424">
        <f t="shared" si="0"/>
        <v>-0.34585069435934201</v>
      </c>
      <c r="E12" s="396">
        <f>'Справка 5'!C27+'Справка 5'!C97</f>
        <v>1940.3458506943593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5380</v>
      </c>
      <c r="D14" s="424">
        <f t="shared" si="0"/>
        <v>-0.32446582780721656</v>
      </c>
      <c r="E14" s="396">
        <f>'Справка 5'!C61+'Справка 5'!C131</f>
        <v>5380.3244658278072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174</v>
      </c>
      <c r="D15" s="424">
        <f t="shared" si="0"/>
        <v>-51.839239606714301</v>
      </c>
      <c r="E15" s="396">
        <f>'Справка 5'!C148+'Справка 5'!C78</f>
        <v>225.8392396067143</v>
      </c>
      <c r="F15" s="391" t="s">
        <v>815</v>
      </c>
      <c r="G15" s="398" t="s">
        <v>809</v>
      </c>
    </row>
    <row r="20" spans="3:3" ht="15.6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2">
      <c r="A3" s="327">
        <v>1</v>
      </c>
      <c r="B3" s="325" t="s">
        <v>821</v>
      </c>
      <c r="C3" s="326" t="s">
        <v>822</v>
      </c>
      <c r="D3" s="371" t="e">
        <f>(ABS('1-Баланс'!G32)-ABS('1-Баланс'!G33))/'2-Отчет за доходите'!G16</f>
        <v>#DIV/0!</v>
      </c>
      <c r="E3" s="421"/>
    </row>
    <row r="4" spans="1:6" ht="31.2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0.11005645511508158</v>
      </c>
    </row>
    <row r="5" spans="1:6" ht="31.2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1.1701846965699207</v>
      </c>
    </row>
    <row r="6" spans="1:6" ht="31.2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0.10059540686135526</v>
      </c>
    </row>
    <row r="7" spans="1:6" ht="24" customHeight="1">
      <c r="A7" s="374" t="s">
        <v>829</v>
      </c>
      <c r="B7" s="372"/>
      <c r="C7" s="372"/>
      <c r="D7" s="373"/>
    </row>
    <row r="8" spans="1:6" ht="31.2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3.0045197740112992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2">
      <c r="A10" s="327">
        <v>6</v>
      </c>
      <c r="B10" s="325" t="s">
        <v>833</v>
      </c>
      <c r="C10" s="326" t="s">
        <v>834</v>
      </c>
      <c r="D10" s="370">
        <f>'1-Баланс'!C94/'1-Баланс'!G79</f>
        <v>5.2658311345646434</v>
      </c>
    </row>
    <row r="11" spans="1:6" ht="62.4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5.2645118733509237</v>
      </c>
    </row>
    <row r="12" spans="1:6" ht="46.8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5.0613456464379949</v>
      </c>
    </row>
    <row r="13" spans="1:6" ht="31.2">
      <c r="A13" s="327">
        <v>9</v>
      </c>
      <c r="B13" s="325" t="s">
        <v>839</v>
      </c>
      <c r="C13" s="326" t="s">
        <v>840</v>
      </c>
      <c r="D13" s="370">
        <f>'1-Баланс'!C92/'1-Баланс'!G79</f>
        <v>4.9287598944591027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2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</v>
      </c>
    </row>
    <row r="16" spans="1:6" ht="31.2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</v>
      </c>
    </row>
    <row r="17" spans="1:5" ht="24" customHeight="1">
      <c r="A17" s="374" t="s">
        <v>845</v>
      </c>
      <c r="B17" s="372"/>
      <c r="C17" s="372"/>
      <c r="D17" s="373"/>
    </row>
    <row r="18" spans="1:5" ht="31.2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</v>
      </c>
    </row>
    <row r="19" spans="1:5" ht="31.2">
      <c r="A19" s="327">
        <v>13</v>
      </c>
      <c r="B19" s="325" t="s">
        <v>848</v>
      </c>
      <c r="C19" s="326" t="s">
        <v>849</v>
      </c>
      <c r="D19" s="370">
        <f>D4/D5</f>
        <v>9.4050499410633426E-2</v>
      </c>
    </row>
    <row r="20" spans="1:5" ht="31.2">
      <c r="A20" s="327">
        <v>14</v>
      </c>
      <c r="B20" s="325" t="s">
        <v>850</v>
      </c>
      <c r="C20" s="326" t="s">
        <v>851</v>
      </c>
      <c r="D20" s="370">
        <f>D6/D5</f>
        <v>8.5965409696626041E-2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1774</v>
      </c>
      <c r="E21" s="418"/>
    </row>
    <row r="22" spans="1:5" ht="46.8">
      <c r="A22" s="327">
        <v>16</v>
      </c>
      <c r="B22" s="325" t="s">
        <v>854</v>
      </c>
      <c r="C22" s="326" t="s">
        <v>855</v>
      </c>
      <c r="D22" s="375">
        <f>D21/'1-Баланс'!G37</f>
        <v>0.11005645511508158</v>
      </c>
    </row>
    <row r="23" spans="1:5" ht="31.2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0.66829635201203463</v>
      </c>
    </row>
    <row r="24" spans="1:5" ht="31.2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0.85312324141812046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Индустриален капитал - Холдинг АД</v>
      </c>
      <c r="B3" s="426" t="str">
        <f t="shared" ref="B3:B34" si="1">pdeBulstat</f>
        <v>121619055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Индустриален капитал - Холдинг АД</v>
      </c>
      <c r="B4" s="426" t="str">
        <f t="shared" si="1"/>
        <v>121619055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Индустриален капитал - Холдинг АД</v>
      </c>
      <c r="B5" s="426" t="str">
        <f t="shared" si="1"/>
        <v>121619055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Индустриален капитал - Холдинг АД</v>
      </c>
      <c r="B6" s="426" t="str">
        <f t="shared" si="1"/>
        <v>121619055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Индустриален капитал - Холдинг АД</v>
      </c>
      <c r="B7" s="426" t="str">
        <f t="shared" si="1"/>
        <v>121619055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Индустриален капитал - Холдинг АД</v>
      </c>
      <c r="B8" s="426" t="str">
        <f t="shared" si="1"/>
        <v>121619055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Индустриален капитал - Холдинг АД</v>
      </c>
      <c r="B9" s="426" t="str">
        <f t="shared" si="1"/>
        <v>121619055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Индустриален капитал - Холдинг АД</v>
      </c>
      <c r="B10" s="426" t="str">
        <f t="shared" si="1"/>
        <v>121619055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14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Индустриален капитал - Холдинг АД</v>
      </c>
      <c r="B11" s="426" t="str">
        <f t="shared" si="1"/>
        <v>121619055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14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Индустриален капитал - Холдинг АД</v>
      </c>
      <c r="B12" s="426" t="str">
        <f t="shared" si="1"/>
        <v>121619055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Индустриален капитал - Холдинг АД</v>
      </c>
      <c r="B13" s="426" t="str">
        <f t="shared" si="1"/>
        <v>121619055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Индустриален капитал - Холдинг АД</v>
      </c>
      <c r="B14" s="426" t="str">
        <f t="shared" si="1"/>
        <v>121619055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Индустриален капитал - Холдинг АД</v>
      </c>
      <c r="B15" s="426" t="str">
        <f t="shared" si="1"/>
        <v>121619055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Индустриален капитал - Холдинг АД</v>
      </c>
      <c r="B16" s="426" t="str">
        <f t="shared" si="1"/>
        <v>121619055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Индустриален капитал - Холдинг АД</v>
      </c>
      <c r="B17" s="426" t="str">
        <f t="shared" si="1"/>
        <v>121619055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Индустриален капитал - Холдинг АД</v>
      </c>
      <c r="B18" s="426" t="str">
        <f t="shared" si="1"/>
        <v>121619055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Индустриален капитал - Холдинг АД</v>
      </c>
      <c r="B19" s="426" t="str">
        <f t="shared" si="1"/>
        <v>121619055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Индустриален капитал - Холдинг АД</v>
      </c>
      <c r="B20" s="426" t="str">
        <f t="shared" si="1"/>
        <v>121619055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Индустриален капитал - Холдинг АД</v>
      </c>
      <c r="B21" s="426" t="str">
        <f t="shared" si="1"/>
        <v>121619055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Индустриален капитал - Холдинг АД</v>
      </c>
      <c r="B22" s="426" t="str">
        <f t="shared" si="1"/>
        <v>121619055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7494</v>
      </c>
    </row>
    <row r="23" spans="1:8">
      <c r="A23" s="426" t="str">
        <f t="shared" si="0"/>
        <v>Индустриален капитал - Холдинг АД</v>
      </c>
      <c r="B23" s="426" t="str">
        <f t="shared" si="1"/>
        <v>121619055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1940</v>
      </c>
    </row>
    <row r="24" spans="1:8">
      <c r="A24" s="426" t="str">
        <f t="shared" si="0"/>
        <v>Индустриален капитал - Холдинг АД</v>
      </c>
      <c r="B24" s="426" t="str">
        <f t="shared" si="1"/>
        <v>121619055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Индустриален капитал - Холдинг АД</v>
      </c>
      <c r="B25" s="426" t="str">
        <f t="shared" si="1"/>
        <v>121619055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5380</v>
      </c>
    </row>
    <row r="26" spans="1:8">
      <c r="A26" s="426" t="str">
        <f t="shared" si="0"/>
        <v>Индустриален капитал - Холдинг АД</v>
      </c>
      <c r="B26" s="426" t="str">
        <f t="shared" si="1"/>
        <v>121619055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174</v>
      </c>
    </row>
    <row r="27" spans="1:8">
      <c r="A27" s="426" t="str">
        <f t="shared" si="0"/>
        <v>Индустриален капитал - Холдинг АД</v>
      </c>
      <c r="B27" s="426" t="str">
        <f t="shared" si="1"/>
        <v>121619055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712</v>
      </c>
    </row>
    <row r="28" spans="1:8">
      <c r="A28" s="426" t="str">
        <f t="shared" si="0"/>
        <v>Индустриален капитал - Холдинг АД</v>
      </c>
      <c r="B28" s="426" t="str">
        <f t="shared" si="1"/>
        <v>121619055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712</v>
      </c>
    </row>
    <row r="29" spans="1:8">
      <c r="A29" s="426" t="str">
        <f t="shared" si="0"/>
        <v>Индустриален капитал - Холдинг АД</v>
      </c>
      <c r="B29" s="426" t="str">
        <f t="shared" si="1"/>
        <v>121619055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Индустриален капитал - Холдинг АД</v>
      </c>
      <c r="B30" s="426" t="str">
        <f t="shared" si="1"/>
        <v>121619055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Индустриален капитал - Холдинг АД</v>
      </c>
      <c r="B31" s="426" t="str">
        <f t="shared" si="1"/>
        <v>121619055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Индустриален капитал - Холдинг АД</v>
      </c>
      <c r="B32" s="426" t="str">
        <f t="shared" si="1"/>
        <v>121619055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Индустриален капитал - Холдинг АД</v>
      </c>
      <c r="B33" s="426" t="str">
        <f t="shared" si="1"/>
        <v>121619055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8206</v>
      </c>
    </row>
    <row r="34" spans="1:8">
      <c r="A34" s="426" t="str">
        <f t="shared" si="0"/>
        <v>Индустриален капитал - Холдинг АД</v>
      </c>
      <c r="B34" s="426" t="str">
        <f t="shared" si="1"/>
        <v>121619055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1432</v>
      </c>
    </row>
    <row r="35" spans="1:8">
      <c r="A35" s="426" t="str">
        <f t="shared" ref="A35:A66" si="3">pdeName</f>
        <v>Индустриален капитал - Холдинг АД</v>
      </c>
      <c r="B35" s="426" t="str">
        <f t="shared" ref="B35:B66" si="4">pdeBulstat</f>
        <v>121619055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Индустриален капитал - Холдинг АД</v>
      </c>
      <c r="B36" s="426" t="str">
        <f t="shared" si="4"/>
        <v>121619055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Индустриален капитал - Холдинг АД</v>
      </c>
      <c r="B37" s="426" t="str">
        <f t="shared" si="4"/>
        <v>121619055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Индустриален капитал - Холдинг АД</v>
      </c>
      <c r="B38" s="426" t="str">
        <f t="shared" si="4"/>
        <v>121619055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1432</v>
      </c>
    </row>
    <row r="39" spans="1:8">
      <c r="A39" s="426" t="str">
        <f t="shared" si="3"/>
        <v>Индустриален капитал - Холдинг АД</v>
      </c>
      <c r="B39" s="426" t="str">
        <f t="shared" si="4"/>
        <v>121619055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Индустриален капитал - Холдинг АД</v>
      </c>
      <c r="B40" s="426" t="str">
        <f t="shared" si="4"/>
        <v>121619055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0</v>
      </c>
    </row>
    <row r="41" spans="1:8">
      <c r="A41" s="426" t="str">
        <f t="shared" si="3"/>
        <v>Индустриален капитал - Холдинг АД</v>
      </c>
      <c r="B41" s="426" t="str">
        <f t="shared" si="4"/>
        <v>121619055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9652</v>
      </c>
    </row>
    <row r="42" spans="1:8">
      <c r="A42" s="426" t="str">
        <f t="shared" si="3"/>
        <v>Индустриален капитал - Холдинг АД</v>
      </c>
      <c r="B42" s="426" t="str">
        <f t="shared" si="4"/>
        <v>121619055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Индустриален капитал - Холдинг АД</v>
      </c>
      <c r="B43" s="426" t="str">
        <f t="shared" si="4"/>
        <v>121619055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Индустриален капитал - Холдинг АД</v>
      </c>
      <c r="B44" s="426" t="str">
        <f t="shared" si="4"/>
        <v>121619055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Индустриален капитал - Холдинг АД</v>
      </c>
      <c r="B45" s="426" t="str">
        <f t="shared" si="4"/>
        <v>121619055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Индустриален капитал - Холдинг АД</v>
      </c>
      <c r="B46" s="426" t="str">
        <f t="shared" si="4"/>
        <v>121619055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Индустриален капитал - Холдинг АД</v>
      </c>
      <c r="B47" s="426" t="str">
        <f t="shared" si="4"/>
        <v>121619055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Индустриален капитал - Холдинг АД</v>
      </c>
      <c r="B48" s="426" t="str">
        <f t="shared" si="4"/>
        <v>121619055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Индустриален капитал - Холдинг АД</v>
      </c>
      <c r="B49" s="426" t="str">
        <f t="shared" si="4"/>
        <v>121619055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242</v>
      </c>
    </row>
    <row r="50" spans="1:8">
      <c r="A50" s="426" t="str">
        <f t="shared" si="3"/>
        <v>Индустриален капитал - Холдинг АД</v>
      </c>
      <c r="B50" s="426" t="str">
        <f t="shared" si="4"/>
        <v>121619055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0</v>
      </c>
    </row>
    <row r="51" spans="1:8">
      <c r="A51" s="426" t="str">
        <f t="shared" si="3"/>
        <v>Индустриален капитал - Холдинг АД</v>
      </c>
      <c r="B51" s="426" t="str">
        <f t="shared" si="4"/>
        <v>121619055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Индустриален капитал - Холдинг АД</v>
      </c>
      <c r="B52" s="426" t="str">
        <f t="shared" si="4"/>
        <v>121619055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Индустриален капитал - Холдинг АД</v>
      </c>
      <c r="B53" s="426" t="str">
        <f t="shared" si="4"/>
        <v>121619055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Индустриален капитал - Холдинг АД</v>
      </c>
      <c r="B54" s="426" t="str">
        <f t="shared" si="4"/>
        <v>121619055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Индустриален капитал - Холдинг АД</v>
      </c>
      <c r="B55" s="426" t="str">
        <f t="shared" si="4"/>
        <v>121619055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Индустриален капитал - Холдинг АД</v>
      </c>
      <c r="B56" s="426" t="str">
        <f t="shared" si="4"/>
        <v>121619055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66</v>
      </c>
    </row>
    <row r="57" spans="1:8">
      <c r="A57" s="426" t="str">
        <f t="shared" si="3"/>
        <v>Индустриален капитал - Холдинг АД</v>
      </c>
      <c r="B57" s="426" t="str">
        <f t="shared" si="4"/>
        <v>121619055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308</v>
      </c>
    </row>
    <row r="58" spans="1:8">
      <c r="A58" s="426" t="str">
        <f t="shared" si="3"/>
        <v>Индустриален капитал - Холдинг АД</v>
      </c>
      <c r="B58" s="426" t="str">
        <f t="shared" si="4"/>
        <v>121619055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201</v>
      </c>
    </row>
    <row r="59" spans="1:8">
      <c r="A59" s="426" t="str">
        <f t="shared" si="3"/>
        <v>Индустриален капитал - Холдинг АД</v>
      </c>
      <c r="B59" s="426" t="str">
        <f t="shared" si="4"/>
        <v>121619055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Индустриален капитал - Холдинг АД</v>
      </c>
      <c r="B60" s="426" t="str">
        <f t="shared" si="4"/>
        <v>121619055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Индустриален капитал - Холдинг АД</v>
      </c>
      <c r="B61" s="426" t="str">
        <f t="shared" si="4"/>
        <v>121619055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201</v>
      </c>
    </row>
    <row r="62" spans="1:8">
      <c r="A62" s="426" t="str">
        <f t="shared" si="3"/>
        <v>Индустриален капитал - Холдинг АД</v>
      </c>
      <c r="B62" s="426" t="str">
        <f t="shared" si="4"/>
        <v>121619055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Индустриален капитал - Холдинг АД</v>
      </c>
      <c r="B63" s="426" t="str">
        <f t="shared" si="4"/>
        <v>121619055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Индустриален капитал - Холдинг АД</v>
      </c>
      <c r="B64" s="426" t="str">
        <f t="shared" si="4"/>
        <v>121619055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201</v>
      </c>
    </row>
    <row r="65" spans="1:8">
      <c r="A65" s="426" t="str">
        <f t="shared" si="3"/>
        <v>Индустриален капитал - Холдинг АД</v>
      </c>
      <c r="B65" s="426" t="str">
        <f t="shared" si="4"/>
        <v>121619055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2</v>
      </c>
    </row>
    <row r="66" spans="1:8">
      <c r="A66" s="426" t="str">
        <f t="shared" si="3"/>
        <v>Индустриален капитал - Холдинг АД</v>
      </c>
      <c r="B66" s="426" t="str">
        <f t="shared" si="4"/>
        <v>121619055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6965</v>
      </c>
    </row>
    <row r="67" spans="1:8">
      <c r="A67" s="426" t="str">
        <f t="shared" ref="A67:A98" si="6">pdeName</f>
        <v>Индустриален капитал - Холдинг АД</v>
      </c>
      <c r="B67" s="426" t="str">
        <f t="shared" ref="B67:B98" si="7">pdeBulstat</f>
        <v>121619055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505</v>
      </c>
    </row>
    <row r="68" spans="1:8">
      <c r="A68" s="426" t="str">
        <f t="shared" si="6"/>
        <v>Индустриален капитал - Холдинг АД</v>
      </c>
      <c r="B68" s="426" t="str">
        <f t="shared" si="7"/>
        <v>121619055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Индустриален капитал - Холдинг АД</v>
      </c>
      <c r="B69" s="426" t="str">
        <f t="shared" si="7"/>
        <v>121619055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7472</v>
      </c>
    </row>
    <row r="70" spans="1:8">
      <c r="A70" s="426" t="str">
        <f t="shared" si="6"/>
        <v>Индустриален капитал - Холдинг АД</v>
      </c>
      <c r="B70" s="426" t="str">
        <f t="shared" si="7"/>
        <v>121619055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2</v>
      </c>
    </row>
    <row r="71" spans="1:8">
      <c r="A71" s="426" t="str">
        <f t="shared" si="6"/>
        <v>Индустриален капитал - Холдинг АД</v>
      </c>
      <c r="B71" s="426" t="str">
        <f t="shared" si="7"/>
        <v>121619055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7983</v>
      </c>
    </row>
    <row r="72" spans="1:8">
      <c r="A72" s="426" t="str">
        <f t="shared" si="6"/>
        <v>Индустриален капитал - Холдинг АД</v>
      </c>
      <c r="B72" s="426" t="str">
        <f t="shared" si="7"/>
        <v>121619055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17635</v>
      </c>
    </row>
    <row r="73" spans="1:8">
      <c r="A73" s="426" t="str">
        <f t="shared" si="6"/>
        <v>Индустриален капитал - Холдинг АД</v>
      </c>
      <c r="B73" s="426" t="str">
        <f t="shared" si="7"/>
        <v>121619055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8091</v>
      </c>
    </row>
    <row r="74" spans="1:8">
      <c r="A74" s="426" t="str">
        <f t="shared" si="6"/>
        <v>Индустриален капитал - Холдинг АД</v>
      </c>
      <c r="B74" s="426" t="str">
        <f t="shared" si="7"/>
        <v>121619055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0</v>
      </c>
    </row>
    <row r="75" spans="1:8">
      <c r="A75" s="426" t="str">
        <f t="shared" si="6"/>
        <v>Индустриален капитал - Холдинг АД</v>
      </c>
      <c r="B75" s="426" t="str">
        <f t="shared" si="7"/>
        <v>121619055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Индустриален капитал - Холдинг АД</v>
      </c>
      <c r="B76" s="426" t="str">
        <f t="shared" si="7"/>
        <v>121619055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-97</v>
      </c>
    </row>
    <row r="77" spans="1:8">
      <c r="A77" s="426" t="str">
        <f t="shared" si="6"/>
        <v>Индустриален капитал - Холдинг АД</v>
      </c>
      <c r="B77" s="426" t="str">
        <f t="shared" si="7"/>
        <v>121619055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Индустриален капитал - Холдинг АД</v>
      </c>
      <c r="B78" s="426" t="str">
        <f t="shared" si="7"/>
        <v>121619055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Индустриален капитал - Холдинг АД</v>
      </c>
      <c r="B79" s="426" t="str">
        <f t="shared" si="7"/>
        <v>121619055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7994</v>
      </c>
    </row>
    <row r="80" spans="1:8">
      <c r="A80" s="426" t="str">
        <f t="shared" si="6"/>
        <v>Индустриален капитал - Холдинг АД</v>
      </c>
      <c r="B80" s="426" t="str">
        <f t="shared" si="7"/>
        <v>121619055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218</v>
      </c>
    </row>
    <row r="81" spans="1:8">
      <c r="A81" s="426" t="str">
        <f t="shared" si="6"/>
        <v>Индустриален капитал - Холдинг АД</v>
      </c>
      <c r="B81" s="426" t="str">
        <f t="shared" si="7"/>
        <v>121619055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-600</v>
      </c>
    </row>
    <row r="82" spans="1:8">
      <c r="A82" s="426" t="str">
        <f t="shared" si="6"/>
        <v>Индустриален капитал - Холдинг АД</v>
      </c>
      <c r="B82" s="426" t="str">
        <f t="shared" si="7"/>
        <v>121619055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811</v>
      </c>
    </row>
    <row r="83" spans="1:8">
      <c r="A83" s="426" t="str">
        <f t="shared" si="6"/>
        <v>Индустриален капитал - Холдинг АД</v>
      </c>
      <c r="B83" s="426" t="str">
        <f t="shared" si="7"/>
        <v>121619055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811</v>
      </c>
    </row>
    <row r="84" spans="1:8">
      <c r="A84" s="426" t="str">
        <f t="shared" si="6"/>
        <v>Индустриален капитал - Холдинг АД</v>
      </c>
      <c r="B84" s="426" t="str">
        <f t="shared" si="7"/>
        <v>121619055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Индустриален капитал - Холдинг АД</v>
      </c>
      <c r="B85" s="426" t="str">
        <f t="shared" si="7"/>
        <v>121619055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Индустриален капитал - Холдинг АД</v>
      </c>
      <c r="B86" s="426" t="str">
        <f t="shared" si="7"/>
        <v>121619055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429</v>
      </c>
    </row>
    <row r="87" spans="1:8">
      <c r="A87" s="426" t="str">
        <f t="shared" si="6"/>
        <v>Индустриален капитал - Холдинг АД</v>
      </c>
      <c r="B87" s="426" t="str">
        <f t="shared" si="7"/>
        <v>121619055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5922</v>
      </c>
    </row>
    <row r="88" spans="1:8">
      <c r="A88" s="426" t="str">
        <f t="shared" si="6"/>
        <v>Индустриален капитал - Холдинг АД</v>
      </c>
      <c r="B88" s="426" t="str">
        <f t="shared" si="7"/>
        <v>121619055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5927</v>
      </c>
    </row>
    <row r="89" spans="1:8">
      <c r="A89" s="426" t="str">
        <f t="shared" si="6"/>
        <v>Индустриален капитал - Холдинг АД</v>
      </c>
      <c r="B89" s="426" t="str">
        <f t="shared" si="7"/>
        <v>121619055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-5</v>
      </c>
    </row>
    <row r="90" spans="1:8">
      <c r="A90" s="426" t="str">
        <f t="shared" si="6"/>
        <v>Индустриален капитал - Холдинг АД</v>
      </c>
      <c r="B90" s="426" t="str">
        <f t="shared" si="7"/>
        <v>121619055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Индустриален капитал - Холдинг АД</v>
      </c>
      <c r="B91" s="426" t="str">
        <f t="shared" si="7"/>
        <v>121619055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1774</v>
      </c>
    </row>
    <row r="92" spans="1:8">
      <c r="A92" s="426" t="str">
        <f t="shared" si="6"/>
        <v>Индустриален капитал - Холдинг АД</v>
      </c>
      <c r="B92" s="426" t="str">
        <f t="shared" si="7"/>
        <v>121619055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Индустриален капитал - Холдинг АД</v>
      </c>
      <c r="B93" s="426" t="str">
        <f t="shared" si="7"/>
        <v>121619055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7696</v>
      </c>
    </row>
    <row r="94" spans="1:8">
      <c r="A94" s="426" t="str">
        <f t="shared" si="6"/>
        <v>Индустриален капитал - Холдинг АД</v>
      </c>
      <c r="B94" s="426" t="str">
        <f t="shared" si="7"/>
        <v>121619055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16119</v>
      </c>
    </row>
    <row r="95" spans="1:8">
      <c r="A95" s="426" t="str">
        <f t="shared" si="6"/>
        <v>Индустриален капитал - Холдинг АД</v>
      </c>
      <c r="B95" s="426" t="str">
        <f t="shared" si="7"/>
        <v>121619055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Индустриален капитал - Холдинг АД</v>
      </c>
      <c r="B96" s="426" t="str">
        <f t="shared" si="7"/>
        <v>121619055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Индустриален капитал - Холдинг АД</v>
      </c>
      <c r="B97" s="426" t="str">
        <f t="shared" si="7"/>
        <v>121619055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Индустриален капитал - Холдинг АД</v>
      </c>
      <c r="B98" s="426" t="str">
        <f t="shared" si="7"/>
        <v>121619055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Индустриален капитал - Холдинг АД</v>
      </c>
      <c r="B99" s="426" t="str">
        <f t="shared" ref="B99:B125" si="10">pdeBulstat</f>
        <v>121619055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Индустриален капитал - Холдинг АД</v>
      </c>
      <c r="B100" s="426" t="str">
        <f t="shared" si="10"/>
        <v>121619055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Индустриален капитал - Холдинг АД</v>
      </c>
      <c r="B101" s="426" t="str">
        <f t="shared" si="10"/>
        <v>121619055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Индустриален капитал - Холдинг АД</v>
      </c>
      <c r="B102" s="426" t="str">
        <f t="shared" si="10"/>
        <v>121619055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0</v>
      </c>
    </row>
    <row r="103" spans="1:8">
      <c r="A103" s="426" t="str">
        <f t="shared" si="9"/>
        <v>Индустриален капитал - Холдинг АД</v>
      </c>
      <c r="B103" s="426" t="str">
        <f t="shared" si="10"/>
        <v>121619055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Индустриален капитал - Холдинг АД</v>
      </c>
      <c r="B104" s="426" t="str">
        <f t="shared" si="10"/>
        <v>121619055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Индустриален капитал - Холдинг АД</v>
      </c>
      <c r="B105" s="426" t="str">
        <f t="shared" si="10"/>
        <v>121619055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Индустриален капитал - Холдинг АД</v>
      </c>
      <c r="B106" s="426" t="str">
        <f t="shared" si="10"/>
        <v>121619055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Индустриален капитал - Холдинг АД</v>
      </c>
      <c r="B107" s="426" t="str">
        <f t="shared" si="10"/>
        <v>121619055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0</v>
      </c>
    </row>
    <row r="108" spans="1:8">
      <c r="A108" s="426" t="str">
        <f t="shared" si="9"/>
        <v>Индустриален капитал - Холдинг АД</v>
      </c>
      <c r="B108" s="426" t="str">
        <f t="shared" si="10"/>
        <v>121619055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Индустриален капитал - Холдинг АД</v>
      </c>
      <c r="B109" s="426" t="str">
        <f t="shared" si="10"/>
        <v>121619055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Индустриален капитал - Холдинг АД</v>
      </c>
      <c r="B110" s="426" t="str">
        <f t="shared" si="10"/>
        <v>121619055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58</v>
      </c>
    </row>
    <row r="111" spans="1:8">
      <c r="A111" s="426" t="str">
        <f t="shared" si="9"/>
        <v>Индустриален капитал - Холдинг АД</v>
      </c>
      <c r="B111" s="426" t="str">
        <f t="shared" si="10"/>
        <v>121619055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5</v>
      </c>
    </row>
    <row r="112" spans="1:8">
      <c r="A112" s="426" t="str">
        <f t="shared" si="9"/>
        <v>Индустриален капитал - Холдинг АД</v>
      </c>
      <c r="B112" s="426" t="str">
        <f t="shared" si="10"/>
        <v>121619055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Индустриален капитал - Холдинг АД</v>
      </c>
      <c r="B113" s="426" t="str">
        <f t="shared" si="10"/>
        <v>121619055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0</v>
      </c>
    </row>
    <row r="114" spans="1:8">
      <c r="A114" s="426" t="str">
        <f t="shared" si="9"/>
        <v>Индустриален капитал - Холдинг АД</v>
      </c>
      <c r="B114" s="426" t="str">
        <f t="shared" si="10"/>
        <v>121619055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Индустриален капитал - Холдинг АД</v>
      </c>
      <c r="B115" s="426" t="str">
        <f t="shared" si="10"/>
        <v>121619055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41</v>
      </c>
    </row>
    <row r="116" spans="1:8">
      <c r="A116" s="426" t="str">
        <f t="shared" si="9"/>
        <v>Индустриален капитал - Холдинг АД</v>
      </c>
      <c r="B116" s="426" t="str">
        <f t="shared" si="10"/>
        <v>121619055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9</v>
      </c>
    </row>
    <row r="117" spans="1:8">
      <c r="A117" s="426" t="str">
        <f t="shared" si="9"/>
        <v>Индустриален капитал - Холдинг АД</v>
      </c>
      <c r="B117" s="426" t="str">
        <f t="shared" si="10"/>
        <v>121619055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3</v>
      </c>
    </row>
    <row r="118" spans="1:8">
      <c r="A118" s="426" t="str">
        <f t="shared" si="9"/>
        <v>Индустриален капитал - Холдинг АД</v>
      </c>
      <c r="B118" s="426" t="str">
        <f t="shared" si="10"/>
        <v>121619055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1438</v>
      </c>
    </row>
    <row r="119" spans="1:8">
      <c r="A119" s="426" t="str">
        <f t="shared" si="9"/>
        <v>Индустриален капитал - Холдинг АД</v>
      </c>
      <c r="B119" s="426" t="str">
        <f t="shared" si="10"/>
        <v>121619055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20</v>
      </c>
    </row>
    <row r="120" spans="1:8">
      <c r="A120" s="426" t="str">
        <f t="shared" si="9"/>
        <v>Индустриален капитал - Холдинг АД</v>
      </c>
      <c r="B120" s="426" t="str">
        <f t="shared" si="10"/>
        <v>121619055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1516</v>
      </c>
    </row>
    <row r="121" spans="1:8">
      <c r="A121" s="426" t="str">
        <f t="shared" si="9"/>
        <v>Индустриален капитал - Холдинг АД</v>
      </c>
      <c r="B121" s="426" t="str">
        <f t="shared" si="10"/>
        <v>121619055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Индустриален капитал - Холдинг АД</v>
      </c>
      <c r="B122" s="426" t="str">
        <f t="shared" si="10"/>
        <v>121619055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Индустриален капитал - Холдинг АД</v>
      </c>
      <c r="B123" s="426" t="str">
        <f t="shared" si="10"/>
        <v>121619055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Индустриален капитал - Холдинг АД</v>
      </c>
      <c r="B124" s="426" t="str">
        <f t="shared" si="10"/>
        <v>121619055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1516</v>
      </c>
    </row>
    <row r="125" spans="1:8">
      <c r="A125" s="426" t="str">
        <f t="shared" si="9"/>
        <v>Индустриален капитал - Холдинг АД</v>
      </c>
      <c r="B125" s="426" t="str">
        <f t="shared" si="10"/>
        <v>121619055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17635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Индустриален капитал - Холдинг АД</v>
      </c>
      <c r="B127" s="426" t="str">
        <f t="shared" ref="B127:B158" si="13">pdeBulstat</f>
        <v>121619055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3</v>
      </c>
    </row>
    <row r="128" spans="1:8">
      <c r="A128" s="426" t="str">
        <f t="shared" si="12"/>
        <v>Индустриален капитал - Холдинг АД</v>
      </c>
      <c r="B128" s="426" t="str">
        <f t="shared" si="13"/>
        <v>121619055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147</v>
      </c>
    </row>
    <row r="129" spans="1:8">
      <c r="A129" s="426" t="str">
        <f t="shared" si="12"/>
        <v>Индустриален капитал - Холдинг АД</v>
      </c>
      <c r="B129" s="426" t="str">
        <f t="shared" si="13"/>
        <v>121619055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3</v>
      </c>
    </row>
    <row r="130" spans="1:8">
      <c r="A130" s="426" t="str">
        <f t="shared" si="12"/>
        <v>Индустриален капитал - Холдинг АД</v>
      </c>
      <c r="B130" s="426" t="str">
        <f t="shared" si="13"/>
        <v>121619055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667</v>
      </c>
    </row>
    <row r="131" spans="1:8">
      <c r="A131" s="426" t="str">
        <f t="shared" si="12"/>
        <v>Индустриален капитал - Холдинг АД</v>
      </c>
      <c r="B131" s="426" t="str">
        <f t="shared" si="13"/>
        <v>121619055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40</v>
      </c>
    </row>
    <row r="132" spans="1:8">
      <c r="A132" s="426" t="str">
        <f t="shared" si="12"/>
        <v>Индустриален капитал - Холдинг АД</v>
      </c>
      <c r="B132" s="426" t="str">
        <f t="shared" si="13"/>
        <v>121619055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Индустриален капитал - Холдинг АД</v>
      </c>
      <c r="B133" s="426" t="str">
        <f t="shared" si="13"/>
        <v>121619055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Индустриален капитал - Холдинг АД</v>
      </c>
      <c r="B134" s="426" t="str">
        <f t="shared" si="13"/>
        <v>121619055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21</v>
      </c>
    </row>
    <row r="135" spans="1:8">
      <c r="A135" s="426" t="str">
        <f t="shared" si="12"/>
        <v>Индустриален капитал - Холдинг АД</v>
      </c>
      <c r="B135" s="426" t="str">
        <f t="shared" si="13"/>
        <v>121619055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Индустриален капитал - Холдинг АД</v>
      </c>
      <c r="B136" s="426" t="str">
        <f t="shared" si="13"/>
        <v>121619055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Индустриален капитал - Холдинг АД</v>
      </c>
      <c r="B137" s="426" t="str">
        <f t="shared" si="13"/>
        <v>121619055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881</v>
      </c>
    </row>
    <row r="138" spans="1:8">
      <c r="A138" s="426" t="str">
        <f t="shared" si="12"/>
        <v>Индустриален капитал - Холдинг АД</v>
      </c>
      <c r="B138" s="426" t="str">
        <f t="shared" si="13"/>
        <v>121619055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0</v>
      </c>
    </row>
    <row r="139" spans="1:8">
      <c r="A139" s="426" t="str">
        <f t="shared" si="12"/>
        <v>Индустриален капитал - Холдинг АД</v>
      </c>
      <c r="B139" s="426" t="str">
        <f t="shared" si="13"/>
        <v>121619055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1</v>
      </c>
    </row>
    <row r="140" spans="1:8">
      <c r="A140" s="426" t="str">
        <f t="shared" si="12"/>
        <v>Индустриален капитал - Холдинг АД</v>
      </c>
      <c r="B140" s="426" t="str">
        <f t="shared" si="13"/>
        <v>121619055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Индустриален капитал - Холдинг АД</v>
      </c>
      <c r="B141" s="426" t="str">
        <f t="shared" si="13"/>
        <v>121619055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3</v>
      </c>
    </row>
    <row r="142" spans="1:8">
      <c r="A142" s="426" t="str">
        <f t="shared" si="12"/>
        <v>Индустриален капитал - Холдинг АД</v>
      </c>
      <c r="B142" s="426" t="str">
        <f t="shared" si="13"/>
        <v>121619055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4</v>
      </c>
    </row>
    <row r="143" spans="1:8">
      <c r="A143" s="426" t="str">
        <f t="shared" si="12"/>
        <v>Индустриален капитал - Холдинг АД</v>
      </c>
      <c r="B143" s="426" t="str">
        <f t="shared" si="13"/>
        <v>121619055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885</v>
      </c>
    </row>
    <row r="144" spans="1:8">
      <c r="A144" s="426" t="str">
        <f t="shared" si="12"/>
        <v>Индустриален капитал - Холдинг АД</v>
      </c>
      <c r="B144" s="426" t="str">
        <f t="shared" si="13"/>
        <v>121619055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1774</v>
      </c>
    </row>
    <row r="145" spans="1:8">
      <c r="A145" s="426" t="str">
        <f t="shared" si="12"/>
        <v>Индустриален капитал - Холдинг АД</v>
      </c>
      <c r="B145" s="426" t="str">
        <f t="shared" si="13"/>
        <v>121619055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Индустриален капитал - Холдинг АД</v>
      </c>
      <c r="B146" s="426" t="str">
        <f t="shared" si="13"/>
        <v>121619055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Индустриален капитал - Холдинг АД</v>
      </c>
      <c r="B147" s="426" t="str">
        <f t="shared" si="13"/>
        <v>121619055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885</v>
      </c>
    </row>
    <row r="148" spans="1:8">
      <c r="A148" s="426" t="str">
        <f t="shared" si="12"/>
        <v>Индустриален капитал - Холдинг АД</v>
      </c>
      <c r="B148" s="426" t="str">
        <f t="shared" si="13"/>
        <v>121619055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1774</v>
      </c>
    </row>
    <row r="149" spans="1:8">
      <c r="A149" s="426" t="str">
        <f t="shared" si="12"/>
        <v>Индустриален капитал - Холдинг АД</v>
      </c>
      <c r="B149" s="426" t="str">
        <f t="shared" si="13"/>
        <v>121619055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Индустриален капитал - Холдинг АД</v>
      </c>
      <c r="B150" s="426" t="str">
        <f t="shared" si="13"/>
        <v>121619055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Индустриален капитал - Холдинг АД</v>
      </c>
      <c r="B151" s="426" t="str">
        <f t="shared" si="13"/>
        <v>121619055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Индустриален капитал - Холдинг АД</v>
      </c>
      <c r="B152" s="426" t="str">
        <f t="shared" si="13"/>
        <v>121619055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Индустриален капитал - Холдинг АД</v>
      </c>
      <c r="B153" s="426" t="str">
        <f t="shared" si="13"/>
        <v>121619055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1774</v>
      </c>
    </row>
    <row r="154" spans="1:8">
      <c r="A154" s="426" t="str">
        <f t="shared" si="12"/>
        <v>Индустриален капитал - Холдинг АД</v>
      </c>
      <c r="B154" s="426" t="str">
        <f t="shared" si="13"/>
        <v>121619055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Индустриален капитал - Холдинг АД</v>
      </c>
      <c r="B155" s="426" t="str">
        <f t="shared" si="13"/>
        <v>121619055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1774</v>
      </c>
    </row>
    <row r="156" spans="1:8">
      <c r="A156" s="426" t="str">
        <f t="shared" si="12"/>
        <v>Индустриален капитал - Холдинг АД</v>
      </c>
      <c r="B156" s="426" t="str">
        <f t="shared" si="13"/>
        <v>121619055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2659</v>
      </c>
    </row>
    <row r="157" spans="1:8">
      <c r="A157" s="426" t="str">
        <f t="shared" si="12"/>
        <v>Индустриален капитал - Холдинг АД</v>
      </c>
      <c r="B157" s="426" t="str">
        <f t="shared" si="13"/>
        <v>121619055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Индустриален капитал - Холдинг АД</v>
      </c>
      <c r="B158" s="426" t="str">
        <f t="shared" si="13"/>
        <v>121619055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Индустриален капитал - Холдинг АД</v>
      </c>
      <c r="B159" s="426" t="str">
        <f t="shared" ref="B159:B179" si="16">pdeBulstat</f>
        <v>121619055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Индустриален капитал - Холдинг АД</v>
      </c>
      <c r="B160" s="426" t="str">
        <f t="shared" si="16"/>
        <v>121619055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0</v>
      </c>
    </row>
    <row r="161" spans="1:8">
      <c r="A161" s="426" t="str">
        <f t="shared" si="15"/>
        <v>Индустриален капитал - Холдинг АД</v>
      </c>
      <c r="B161" s="426" t="str">
        <f t="shared" si="16"/>
        <v>121619055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0</v>
      </c>
    </row>
    <row r="162" spans="1:8">
      <c r="A162" s="426" t="str">
        <f t="shared" si="15"/>
        <v>Индустриален капитал - Холдинг АД</v>
      </c>
      <c r="B162" s="426" t="str">
        <f t="shared" si="16"/>
        <v>121619055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Индустриален капитал - Холдинг АД</v>
      </c>
      <c r="B163" s="426" t="str">
        <f t="shared" si="16"/>
        <v>121619055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Индустриален капитал - Холдинг АД</v>
      </c>
      <c r="B164" s="426" t="str">
        <f t="shared" si="16"/>
        <v>121619055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103</v>
      </c>
    </row>
    <row r="165" spans="1:8">
      <c r="A165" s="426" t="str">
        <f t="shared" si="15"/>
        <v>Индустриален капитал - Холдинг АД</v>
      </c>
      <c r="B165" s="426" t="str">
        <f t="shared" si="16"/>
        <v>121619055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2370</v>
      </c>
    </row>
    <row r="166" spans="1:8">
      <c r="A166" s="426" t="str">
        <f t="shared" si="15"/>
        <v>Индустриален капитал - Холдинг АД</v>
      </c>
      <c r="B166" s="426" t="str">
        <f t="shared" si="16"/>
        <v>121619055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11</v>
      </c>
    </row>
    <row r="167" spans="1:8">
      <c r="A167" s="426" t="str">
        <f t="shared" si="15"/>
        <v>Индустриален капитал - Холдинг АД</v>
      </c>
      <c r="B167" s="426" t="str">
        <f t="shared" si="16"/>
        <v>121619055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Индустриален капитал - Холдинг АД</v>
      </c>
      <c r="B168" s="426" t="str">
        <f t="shared" si="16"/>
        <v>121619055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175</v>
      </c>
    </row>
    <row r="169" spans="1:8">
      <c r="A169" s="426" t="str">
        <f t="shared" si="15"/>
        <v>Индустриален капитал - Холдинг АД</v>
      </c>
      <c r="B169" s="426" t="str">
        <f t="shared" si="16"/>
        <v>121619055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2659</v>
      </c>
    </row>
    <row r="170" spans="1:8">
      <c r="A170" s="426" t="str">
        <f t="shared" si="15"/>
        <v>Индустриален капитал - Холдинг АД</v>
      </c>
      <c r="B170" s="426" t="str">
        <f t="shared" si="16"/>
        <v>121619055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2659</v>
      </c>
    </row>
    <row r="171" spans="1:8">
      <c r="A171" s="426" t="str">
        <f t="shared" si="15"/>
        <v>Индустриален капитал - Холдинг АД</v>
      </c>
      <c r="B171" s="426" t="str">
        <f t="shared" si="16"/>
        <v>121619055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Индустриален капитал - Холдинг АД</v>
      </c>
      <c r="B172" s="426" t="str">
        <f t="shared" si="16"/>
        <v>121619055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Индустриален капитал - Холдинг АД</v>
      </c>
      <c r="B173" s="426" t="str">
        <f t="shared" si="16"/>
        <v>121619055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Индустриален капитал - Холдинг АД</v>
      </c>
      <c r="B174" s="426" t="str">
        <f t="shared" si="16"/>
        <v>121619055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2659</v>
      </c>
    </row>
    <row r="175" spans="1:8">
      <c r="A175" s="426" t="str">
        <f t="shared" si="15"/>
        <v>Индустриален капитал - Холдинг АД</v>
      </c>
      <c r="B175" s="426" t="str">
        <f t="shared" si="16"/>
        <v>121619055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Индустриален капитал - Холдинг АД</v>
      </c>
      <c r="B176" s="426" t="str">
        <f t="shared" si="16"/>
        <v>121619055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Индустриален капитал - Холдинг АД</v>
      </c>
      <c r="B177" s="426" t="str">
        <f t="shared" si="16"/>
        <v>121619055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Индустриален капитал - Холдинг АД</v>
      </c>
      <c r="B178" s="426" t="str">
        <f t="shared" si="16"/>
        <v>121619055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Индустриален капитал - Холдинг АД</v>
      </c>
      <c r="B179" s="426" t="str">
        <f t="shared" si="16"/>
        <v>121619055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2659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Индустриален капитал - Холдинг АД</v>
      </c>
      <c r="B181" s="426" t="str">
        <f t="shared" ref="B181:B216" si="19">pdeBulstat</f>
        <v>121619055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0</v>
      </c>
    </row>
    <row r="182" spans="1:8">
      <c r="A182" s="426" t="str">
        <f t="shared" si="18"/>
        <v>Индустриален капитал - Холдинг АД</v>
      </c>
      <c r="B182" s="426" t="str">
        <f t="shared" si="19"/>
        <v>121619055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-181</v>
      </c>
    </row>
    <row r="183" spans="1:8">
      <c r="A183" s="426" t="str">
        <f t="shared" si="18"/>
        <v>Индустриален капитал - Холдинг АД</v>
      </c>
      <c r="B183" s="426" t="str">
        <f t="shared" si="19"/>
        <v>121619055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Индустриален капитал - Холдинг АД</v>
      </c>
      <c r="B184" s="426" t="str">
        <f t="shared" si="19"/>
        <v>121619055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-710</v>
      </c>
    </row>
    <row r="185" spans="1:8">
      <c r="A185" s="426" t="str">
        <f t="shared" si="18"/>
        <v>Индустриален капитал - Холдинг АД</v>
      </c>
      <c r="B185" s="426" t="str">
        <f t="shared" si="19"/>
        <v>121619055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0</v>
      </c>
    </row>
    <row r="186" spans="1:8">
      <c r="A186" s="426" t="str">
        <f t="shared" si="18"/>
        <v>Индустриален капитал - Холдинг АД</v>
      </c>
      <c r="B186" s="426" t="str">
        <f t="shared" si="19"/>
        <v>121619055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Индустриален капитал - Холдинг АД</v>
      </c>
      <c r="B187" s="426" t="str">
        <f t="shared" si="19"/>
        <v>121619055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Индустриален капитал - Холдинг АД</v>
      </c>
      <c r="B188" s="426" t="str">
        <f t="shared" si="19"/>
        <v>121619055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Индустриален капитал - Холдинг АД</v>
      </c>
      <c r="B189" s="426" t="str">
        <f t="shared" si="19"/>
        <v>121619055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Индустриален капитал - Холдинг АД</v>
      </c>
      <c r="B190" s="426" t="str">
        <f t="shared" si="19"/>
        <v>121619055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0</v>
      </c>
    </row>
    <row r="191" spans="1:8">
      <c r="A191" s="426" t="str">
        <f t="shared" si="18"/>
        <v>Индустриален капитал - Холдинг АД</v>
      </c>
      <c r="B191" s="426" t="str">
        <f t="shared" si="19"/>
        <v>121619055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-891</v>
      </c>
    </row>
    <row r="192" spans="1:8">
      <c r="A192" s="426" t="str">
        <f t="shared" si="18"/>
        <v>Индустриален капитал - Холдинг АД</v>
      </c>
      <c r="B192" s="426" t="str">
        <f t="shared" si="19"/>
        <v>121619055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Индустриален капитал - Холдинг АД</v>
      </c>
      <c r="B193" s="426" t="str">
        <f t="shared" si="19"/>
        <v>121619055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Индустриален капитал - Холдинг АД</v>
      </c>
      <c r="B194" s="426" t="str">
        <f t="shared" si="19"/>
        <v>121619055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-105</v>
      </c>
    </row>
    <row r="195" spans="1:8">
      <c r="A195" s="426" t="str">
        <f t="shared" si="18"/>
        <v>Индустриален капитал - Холдинг АД</v>
      </c>
      <c r="B195" s="426" t="str">
        <f t="shared" si="19"/>
        <v>121619055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93</v>
      </c>
    </row>
    <row r="196" spans="1:8">
      <c r="A196" s="426" t="str">
        <f t="shared" si="18"/>
        <v>Индустриален капитал - Холдинг АД</v>
      </c>
      <c r="B196" s="426" t="str">
        <f t="shared" si="19"/>
        <v>121619055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78</v>
      </c>
    </row>
    <row r="197" spans="1:8">
      <c r="A197" s="426" t="str">
        <f t="shared" si="18"/>
        <v>Индустриален капитал - Холдинг АД</v>
      </c>
      <c r="B197" s="426" t="str">
        <f t="shared" si="19"/>
        <v>121619055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-875</v>
      </c>
    </row>
    <row r="198" spans="1:8">
      <c r="A198" s="426" t="str">
        <f t="shared" si="18"/>
        <v>Индустриален капитал - Холдинг АД</v>
      </c>
      <c r="B198" s="426" t="str">
        <f t="shared" si="19"/>
        <v>121619055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Индустриален капитал - Холдинг АД</v>
      </c>
      <c r="B199" s="426" t="str">
        <f t="shared" si="19"/>
        <v>121619055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2370</v>
      </c>
    </row>
    <row r="200" spans="1:8">
      <c r="A200" s="426" t="str">
        <f t="shared" si="18"/>
        <v>Индустриален капитал - Холдинг АД</v>
      </c>
      <c r="B200" s="426" t="str">
        <f t="shared" si="19"/>
        <v>121619055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Индустриален капитал - Холдинг АД</v>
      </c>
      <c r="B201" s="426" t="str">
        <f t="shared" si="19"/>
        <v>121619055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Индустриален капитал - Холдинг АД</v>
      </c>
      <c r="B202" s="426" t="str">
        <f t="shared" si="19"/>
        <v>121619055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1561</v>
      </c>
    </row>
    <row r="203" spans="1:8">
      <c r="A203" s="426" t="str">
        <f t="shared" si="18"/>
        <v>Индустриален капитал - Холдинг АД</v>
      </c>
      <c r="B203" s="426" t="str">
        <f t="shared" si="19"/>
        <v>121619055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Индустриален капитал - Холдинг АД</v>
      </c>
      <c r="B204" s="426" t="str">
        <f t="shared" si="19"/>
        <v>121619055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Индустриален капитал - Холдинг АД</v>
      </c>
      <c r="B205" s="426" t="str">
        <f t="shared" si="19"/>
        <v>121619055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Индустриален капитал - Холдинг АД</v>
      </c>
      <c r="B206" s="426" t="str">
        <f t="shared" si="19"/>
        <v>121619055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0</v>
      </c>
    </row>
    <row r="207" spans="1:8">
      <c r="A207" s="426" t="str">
        <f t="shared" si="18"/>
        <v>Индустриален капитал - Холдинг АД</v>
      </c>
      <c r="B207" s="426" t="str">
        <f t="shared" si="19"/>
        <v>121619055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Индустриален капитал - Холдинг АД</v>
      </c>
      <c r="B208" s="426" t="str">
        <f t="shared" si="19"/>
        <v>121619055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0</v>
      </c>
    </row>
    <row r="209" spans="1:8">
      <c r="A209" s="426" t="str">
        <f t="shared" si="18"/>
        <v>Индустриален капитал - Холдинг АД</v>
      </c>
      <c r="B209" s="426" t="str">
        <f t="shared" si="19"/>
        <v>121619055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-321</v>
      </c>
    </row>
    <row r="210" spans="1:8">
      <c r="A210" s="426" t="str">
        <f t="shared" si="18"/>
        <v>Индустриален капитал - Холдинг АД</v>
      </c>
      <c r="B210" s="426" t="str">
        <f t="shared" si="19"/>
        <v>121619055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0</v>
      </c>
    </row>
    <row r="211" spans="1:8">
      <c r="A211" s="426" t="str">
        <f t="shared" si="18"/>
        <v>Индустриален капитал - Холдинг АД</v>
      </c>
      <c r="B211" s="426" t="str">
        <f t="shared" si="19"/>
        <v>121619055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-321</v>
      </c>
    </row>
    <row r="212" spans="1:8">
      <c r="A212" s="426" t="str">
        <f t="shared" si="18"/>
        <v>Индустриален капитал - Холдинг АД</v>
      </c>
      <c r="B212" s="426" t="str">
        <f t="shared" si="19"/>
        <v>121619055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349</v>
      </c>
    </row>
    <row r="213" spans="1:8">
      <c r="A213" s="426" t="str">
        <f t="shared" si="18"/>
        <v>Индустриален капитал - Холдинг АД</v>
      </c>
      <c r="B213" s="426" t="str">
        <f t="shared" si="19"/>
        <v>121619055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7123</v>
      </c>
    </row>
    <row r="214" spans="1:8">
      <c r="A214" s="426" t="str">
        <f t="shared" si="18"/>
        <v>Индустриален капитал - Холдинг АД</v>
      </c>
      <c r="B214" s="426" t="str">
        <f t="shared" si="19"/>
        <v>121619055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7472</v>
      </c>
    </row>
    <row r="215" spans="1:8">
      <c r="A215" s="426" t="str">
        <f t="shared" si="18"/>
        <v>Индустриален капитал - Холдинг АД</v>
      </c>
      <c r="B215" s="426" t="str">
        <f t="shared" si="19"/>
        <v>121619055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6967</v>
      </c>
    </row>
    <row r="216" spans="1:8">
      <c r="A216" s="426" t="str">
        <f t="shared" si="18"/>
        <v>Индустриален капитал - Холдинг АД</v>
      </c>
      <c r="B216" s="426" t="str">
        <f t="shared" si="19"/>
        <v>121619055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505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Индустриален капитал - Холдинг АД</v>
      </c>
      <c r="B218" s="426" t="str">
        <f t="shared" ref="B218:B281" si="22">pdeBulstat</f>
        <v>121619055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8015</v>
      </c>
    </row>
    <row r="219" spans="1:8">
      <c r="A219" s="426" t="str">
        <f t="shared" si="21"/>
        <v>Индустриален капитал - Холдинг АД</v>
      </c>
      <c r="B219" s="426" t="str">
        <f t="shared" si="22"/>
        <v>121619055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Индустриален капитал - Холдинг АД</v>
      </c>
      <c r="B220" s="426" t="str">
        <f t="shared" si="22"/>
        <v>121619055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Индустриален капитал - Холдинг АД</v>
      </c>
      <c r="B221" s="426" t="str">
        <f t="shared" si="22"/>
        <v>121619055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Индустриален капитал - Холдинг АД</v>
      </c>
      <c r="B222" s="426" t="str">
        <f t="shared" si="22"/>
        <v>121619055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8015</v>
      </c>
    </row>
    <row r="223" spans="1:8">
      <c r="A223" s="426" t="str">
        <f t="shared" si="21"/>
        <v>Индустриален капитал - Холдинг АД</v>
      </c>
      <c r="B223" s="426" t="str">
        <f t="shared" si="22"/>
        <v>121619055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Индустриален капитал - Холдинг АД</v>
      </c>
      <c r="B224" s="426" t="str">
        <f t="shared" si="22"/>
        <v>121619055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Индустриален капитал - Холдинг АД</v>
      </c>
      <c r="B225" s="426" t="str">
        <f t="shared" si="22"/>
        <v>121619055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Индустриален капитал - Холдинг АД</v>
      </c>
      <c r="B226" s="426" t="str">
        <f t="shared" si="22"/>
        <v>121619055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Индустриален капитал - Холдинг АД</v>
      </c>
      <c r="B227" s="426" t="str">
        <f t="shared" si="22"/>
        <v>121619055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Индустриален капитал - Холдинг АД</v>
      </c>
      <c r="B228" s="426" t="str">
        <f t="shared" si="22"/>
        <v>121619055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Индустриален капитал - Холдинг АД</v>
      </c>
      <c r="B229" s="426" t="str">
        <f t="shared" si="22"/>
        <v>121619055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Индустриален капитал - Холдинг АД</v>
      </c>
      <c r="B230" s="426" t="str">
        <f t="shared" si="22"/>
        <v>121619055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Индустриален капитал - Холдинг АД</v>
      </c>
      <c r="B231" s="426" t="str">
        <f t="shared" si="22"/>
        <v>121619055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Индустриален капитал - Холдинг АД</v>
      </c>
      <c r="B232" s="426" t="str">
        <f t="shared" si="22"/>
        <v>121619055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Индустриален капитал - Холдинг АД</v>
      </c>
      <c r="B233" s="426" t="str">
        <f t="shared" si="22"/>
        <v>121619055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Индустриален капитал - Холдинг АД</v>
      </c>
      <c r="B234" s="426" t="str">
        <f t="shared" si="22"/>
        <v>121619055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Индустриален капитал - Холдинг АД</v>
      </c>
      <c r="B235" s="426" t="str">
        <f t="shared" si="22"/>
        <v>121619055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-21</v>
      </c>
    </row>
    <row r="236" spans="1:8">
      <c r="A236" s="426" t="str">
        <f t="shared" si="21"/>
        <v>Индустриален капитал - Холдинг АД</v>
      </c>
      <c r="B236" s="426" t="str">
        <f t="shared" si="22"/>
        <v>121619055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7994</v>
      </c>
    </row>
    <row r="237" spans="1:8">
      <c r="A237" s="426" t="str">
        <f t="shared" si="21"/>
        <v>Индустриален капитал - Холдинг АД</v>
      </c>
      <c r="B237" s="426" t="str">
        <f t="shared" si="22"/>
        <v>121619055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Индустриален капитал - Холдинг АД</v>
      </c>
      <c r="B238" s="426" t="str">
        <f t="shared" si="22"/>
        <v>121619055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Индустриален капитал - Холдинг АД</v>
      </c>
      <c r="B239" s="426" t="str">
        <f t="shared" si="22"/>
        <v>121619055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7994</v>
      </c>
    </row>
    <row r="240" spans="1:8">
      <c r="A240" s="426" t="str">
        <f t="shared" si="21"/>
        <v>Индустриален капитал - Холдинг АД</v>
      </c>
      <c r="B240" s="426" t="str">
        <f t="shared" si="22"/>
        <v>121619055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218</v>
      </c>
    </row>
    <row r="241" spans="1:8">
      <c r="A241" s="426" t="str">
        <f t="shared" si="21"/>
        <v>Индустриален капитал - Холдинг АД</v>
      </c>
      <c r="B241" s="426" t="str">
        <f t="shared" si="22"/>
        <v>121619055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Индустриален капитал - Холдинг АД</v>
      </c>
      <c r="B242" s="426" t="str">
        <f t="shared" si="22"/>
        <v>121619055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Индустриален капитал - Холдинг АД</v>
      </c>
      <c r="B243" s="426" t="str">
        <f t="shared" si="22"/>
        <v>121619055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Индустриален капитал - Холдинг АД</v>
      </c>
      <c r="B244" s="426" t="str">
        <f t="shared" si="22"/>
        <v>121619055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218</v>
      </c>
    </row>
    <row r="245" spans="1:8">
      <c r="A245" s="426" t="str">
        <f t="shared" si="21"/>
        <v>Индустриален капитал - Холдинг АД</v>
      </c>
      <c r="B245" s="426" t="str">
        <f t="shared" si="22"/>
        <v>121619055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Индустриален капитал - Холдинг АД</v>
      </c>
      <c r="B246" s="426" t="str">
        <f t="shared" si="22"/>
        <v>121619055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Индустриален капитал - Холдинг АД</v>
      </c>
      <c r="B247" s="426" t="str">
        <f t="shared" si="22"/>
        <v>121619055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Индустриален капитал - Холдинг АД</v>
      </c>
      <c r="B248" s="426" t="str">
        <f t="shared" si="22"/>
        <v>121619055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Индустриален капитал - Холдинг АД</v>
      </c>
      <c r="B249" s="426" t="str">
        <f t="shared" si="22"/>
        <v>121619055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Индустриален капитал - Холдинг АД</v>
      </c>
      <c r="B250" s="426" t="str">
        <f t="shared" si="22"/>
        <v>121619055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Индустриален капитал - Холдинг АД</v>
      </c>
      <c r="B251" s="426" t="str">
        <f t="shared" si="22"/>
        <v>121619055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Индустриален капитал - Холдинг АД</v>
      </c>
      <c r="B252" s="426" t="str">
        <f t="shared" si="22"/>
        <v>121619055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Индустриален капитал - Холдинг АД</v>
      </c>
      <c r="B253" s="426" t="str">
        <f t="shared" si="22"/>
        <v>121619055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Индустриален капитал - Холдинг АД</v>
      </c>
      <c r="B254" s="426" t="str">
        <f t="shared" si="22"/>
        <v>121619055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Индустриален капитал - Холдинг АД</v>
      </c>
      <c r="B255" s="426" t="str">
        <f t="shared" si="22"/>
        <v>121619055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Индустриален капитал - Холдинг АД</v>
      </c>
      <c r="B256" s="426" t="str">
        <f t="shared" si="22"/>
        <v>121619055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Индустриален капитал - Холдинг АД</v>
      </c>
      <c r="B257" s="426" t="str">
        <f t="shared" si="22"/>
        <v>121619055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Индустриален капитал - Холдинг АД</v>
      </c>
      <c r="B258" s="426" t="str">
        <f t="shared" si="22"/>
        <v>121619055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218</v>
      </c>
    </row>
    <row r="259" spans="1:8">
      <c r="A259" s="426" t="str">
        <f t="shared" si="21"/>
        <v>Индустриален капитал - Холдинг АД</v>
      </c>
      <c r="B259" s="426" t="str">
        <f t="shared" si="22"/>
        <v>121619055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Индустриален капитал - Холдинг АД</v>
      </c>
      <c r="B260" s="426" t="str">
        <f t="shared" si="22"/>
        <v>121619055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Индустриален капитал - Холдинг АД</v>
      </c>
      <c r="B261" s="426" t="str">
        <f t="shared" si="22"/>
        <v>121619055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218</v>
      </c>
    </row>
    <row r="262" spans="1:8">
      <c r="A262" s="426" t="str">
        <f t="shared" si="21"/>
        <v>Индустриален капитал - Холдинг АД</v>
      </c>
      <c r="B262" s="426" t="str">
        <f t="shared" si="22"/>
        <v>121619055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-600</v>
      </c>
    </row>
    <row r="263" spans="1:8">
      <c r="A263" s="426" t="str">
        <f t="shared" si="21"/>
        <v>Индустриален капитал - Холдинг АД</v>
      </c>
      <c r="B263" s="426" t="str">
        <f t="shared" si="22"/>
        <v>121619055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Индустриален капитал - Холдинг АД</v>
      </c>
      <c r="B264" s="426" t="str">
        <f t="shared" si="22"/>
        <v>121619055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Индустриален капитал - Холдинг АД</v>
      </c>
      <c r="B265" s="426" t="str">
        <f t="shared" si="22"/>
        <v>121619055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Индустриален капитал - Холдинг АД</v>
      </c>
      <c r="B266" s="426" t="str">
        <f t="shared" si="22"/>
        <v>121619055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-600</v>
      </c>
    </row>
    <row r="267" spans="1:8">
      <c r="A267" s="426" t="str">
        <f t="shared" si="21"/>
        <v>Индустриален капитал - Холдинг АД</v>
      </c>
      <c r="B267" s="426" t="str">
        <f t="shared" si="22"/>
        <v>121619055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Индустриален капитал - Холдинг АД</v>
      </c>
      <c r="B268" s="426" t="str">
        <f t="shared" si="22"/>
        <v>121619055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Индустриален капитал - Холдинг АД</v>
      </c>
      <c r="B269" s="426" t="str">
        <f t="shared" si="22"/>
        <v>121619055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Индустриален капитал - Холдинг АД</v>
      </c>
      <c r="B270" s="426" t="str">
        <f t="shared" si="22"/>
        <v>121619055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Индустриален капитал - Холдинг АД</v>
      </c>
      <c r="B271" s="426" t="str">
        <f t="shared" si="22"/>
        <v>121619055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Индустриален капитал - Холдинг АД</v>
      </c>
      <c r="B272" s="426" t="str">
        <f t="shared" si="22"/>
        <v>121619055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Индустриален капитал - Холдинг АД</v>
      </c>
      <c r="B273" s="426" t="str">
        <f t="shared" si="22"/>
        <v>121619055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Индустриален капитал - Холдинг АД</v>
      </c>
      <c r="B274" s="426" t="str">
        <f t="shared" si="22"/>
        <v>121619055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Индустриален капитал - Холдинг АД</v>
      </c>
      <c r="B275" s="426" t="str">
        <f t="shared" si="22"/>
        <v>121619055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Индустриален капитал - Холдинг АД</v>
      </c>
      <c r="B276" s="426" t="str">
        <f t="shared" si="22"/>
        <v>121619055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Индустриален капитал - Холдинг АД</v>
      </c>
      <c r="B277" s="426" t="str">
        <f t="shared" si="22"/>
        <v>121619055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Индустриален капитал - Холдинг АД</v>
      </c>
      <c r="B278" s="426" t="str">
        <f t="shared" si="22"/>
        <v>121619055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Индустриален капитал - Холдинг АД</v>
      </c>
      <c r="B279" s="426" t="str">
        <f t="shared" si="22"/>
        <v>121619055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Индустриален капитал - Холдинг АД</v>
      </c>
      <c r="B280" s="426" t="str">
        <f t="shared" si="22"/>
        <v>121619055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-600</v>
      </c>
    </row>
    <row r="281" spans="1:8">
      <c r="A281" s="426" t="str">
        <f t="shared" si="21"/>
        <v>Индустриален капитал - Холдинг АД</v>
      </c>
      <c r="B281" s="426" t="str">
        <f t="shared" si="22"/>
        <v>121619055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Индустриален капитал - Холдинг АД</v>
      </c>
      <c r="B282" s="426" t="str">
        <f t="shared" ref="B282:B345" si="25">pdeBulstat</f>
        <v>121619055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Индустриален капитал - Холдинг АД</v>
      </c>
      <c r="B283" s="426" t="str">
        <f t="shared" si="25"/>
        <v>121619055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-600</v>
      </c>
    </row>
    <row r="284" spans="1:8">
      <c r="A284" s="426" t="str">
        <f t="shared" si="24"/>
        <v>Индустриален капитал - Холдинг АД</v>
      </c>
      <c r="B284" s="426" t="str">
        <f t="shared" si="25"/>
        <v>121619055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811</v>
      </c>
    </row>
    <row r="285" spans="1:8">
      <c r="A285" s="426" t="str">
        <f t="shared" si="24"/>
        <v>Индустриален капитал - Холдинг АД</v>
      </c>
      <c r="B285" s="426" t="str">
        <f t="shared" si="25"/>
        <v>121619055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Индустриален капитал - Холдинг АД</v>
      </c>
      <c r="B286" s="426" t="str">
        <f t="shared" si="25"/>
        <v>121619055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Индустриален капитал - Холдинг АД</v>
      </c>
      <c r="B287" s="426" t="str">
        <f t="shared" si="25"/>
        <v>121619055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Индустриален капитал - Холдинг АД</v>
      </c>
      <c r="B288" s="426" t="str">
        <f t="shared" si="25"/>
        <v>121619055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811</v>
      </c>
    </row>
    <row r="289" spans="1:8">
      <c r="A289" s="426" t="str">
        <f t="shared" si="24"/>
        <v>Индустриален капитал - Холдинг АД</v>
      </c>
      <c r="B289" s="426" t="str">
        <f t="shared" si="25"/>
        <v>121619055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Индустриален капитал - Холдинг АД</v>
      </c>
      <c r="B290" s="426" t="str">
        <f t="shared" si="25"/>
        <v>121619055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Индустриален капитал - Холдинг АД</v>
      </c>
      <c r="B291" s="426" t="str">
        <f t="shared" si="25"/>
        <v>121619055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Индустриален капитал - Холдинг АД</v>
      </c>
      <c r="B292" s="426" t="str">
        <f t="shared" si="25"/>
        <v>121619055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Индустриален капитал - Холдинг АД</v>
      </c>
      <c r="B293" s="426" t="str">
        <f t="shared" si="25"/>
        <v>121619055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Индустриален капитал - Холдинг АД</v>
      </c>
      <c r="B294" s="426" t="str">
        <f t="shared" si="25"/>
        <v>121619055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Индустриален капитал - Холдинг АД</v>
      </c>
      <c r="B295" s="426" t="str">
        <f t="shared" si="25"/>
        <v>121619055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Индустриален капитал - Холдинг АД</v>
      </c>
      <c r="B296" s="426" t="str">
        <f t="shared" si="25"/>
        <v>121619055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Индустриален капитал - Холдинг АД</v>
      </c>
      <c r="B297" s="426" t="str">
        <f t="shared" si="25"/>
        <v>121619055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Индустриален капитал - Холдинг АД</v>
      </c>
      <c r="B298" s="426" t="str">
        <f t="shared" si="25"/>
        <v>121619055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Индустриален капитал - Холдинг АД</v>
      </c>
      <c r="B299" s="426" t="str">
        <f t="shared" si="25"/>
        <v>121619055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Индустриален капитал - Холдинг АД</v>
      </c>
      <c r="B300" s="426" t="str">
        <f t="shared" si="25"/>
        <v>121619055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Индустриален капитал - Холдинг АД</v>
      </c>
      <c r="B301" s="426" t="str">
        <f t="shared" si="25"/>
        <v>121619055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Индустриален капитал - Холдинг АД</v>
      </c>
      <c r="B302" s="426" t="str">
        <f t="shared" si="25"/>
        <v>121619055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811</v>
      </c>
    </row>
    <row r="303" spans="1:8">
      <c r="A303" s="426" t="str">
        <f t="shared" si="24"/>
        <v>Индустриален капитал - Холдинг АД</v>
      </c>
      <c r="B303" s="426" t="str">
        <f t="shared" si="25"/>
        <v>121619055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Индустриален капитал - Холдинг АД</v>
      </c>
      <c r="B304" s="426" t="str">
        <f t="shared" si="25"/>
        <v>121619055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Индустриален капитал - Холдинг АД</v>
      </c>
      <c r="B305" s="426" t="str">
        <f t="shared" si="25"/>
        <v>121619055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811</v>
      </c>
    </row>
    <row r="306" spans="1:8">
      <c r="A306" s="426" t="str">
        <f t="shared" si="24"/>
        <v>Индустриален капитал - Холдинг АД</v>
      </c>
      <c r="B306" s="426" t="str">
        <f t="shared" si="25"/>
        <v>121619055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Индустриален капитал - Холдинг АД</v>
      </c>
      <c r="B307" s="426" t="str">
        <f t="shared" si="25"/>
        <v>121619055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Индустриален капитал - Холдинг АД</v>
      </c>
      <c r="B308" s="426" t="str">
        <f t="shared" si="25"/>
        <v>121619055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Индустриален капитал - Холдинг АД</v>
      </c>
      <c r="B309" s="426" t="str">
        <f t="shared" si="25"/>
        <v>121619055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Индустриален капитал - Холдинг АД</v>
      </c>
      <c r="B310" s="426" t="str">
        <f t="shared" si="25"/>
        <v>121619055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Индустриален капитал - Холдинг АД</v>
      </c>
      <c r="B311" s="426" t="str">
        <f t="shared" si="25"/>
        <v>121619055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Индустриален капитал - Холдинг АД</v>
      </c>
      <c r="B312" s="426" t="str">
        <f t="shared" si="25"/>
        <v>121619055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Индустриален капитал - Холдинг АД</v>
      </c>
      <c r="B313" s="426" t="str">
        <f t="shared" si="25"/>
        <v>121619055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Индустриален капитал - Холдинг АД</v>
      </c>
      <c r="B314" s="426" t="str">
        <f t="shared" si="25"/>
        <v>121619055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Индустриален капитал - Холдинг АД</v>
      </c>
      <c r="B315" s="426" t="str">
        <f t="shared" si="25"/>
        <v>121619055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Индустриален капитал - Холдинг АД</v>
      </c>
      <c r="B316" s="426" t="str">
        <f t="shared" si="25"/>
        <v>121619055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Индустриален капитал - Холдинг АД</v>
      </c>
      <c r="B317" s="426" t="str">
        <f t="shared" si="25"/>
        <v>121619055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Индустриален капитал - Холдинг АД</v>
      </c>
      <c r="B318" s="426" t="str">
        <f t="shared" si="25"/>
        <v>121619055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Индустриален капитал - Холдинг АД</v>
      </c>
      <c r="B319" s="426" t="str">
        <f t="shared" si="25"/>
        <v>121619055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Индустриален капитал - Холдинг АД</v>
      </c>
      <c r="B320" s="426" t="str">
        <f t="shared" si="25"/>
        <v>121619055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Индустриален капитал - Холдинг АД</v>
      </c>
      <c r="B321" s="426" t="str">
        <f t="shared" si="25"/>
        <v>121619055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Индустриален капитал - Холдинг АД</v>
      </c>
      <c r="B322" s="426" t="str">
        <f t="shared" si="25"/>
        <v>121619055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Индустриален капитал - Холдинг АД</v>
      </c>
      <c r="B323" s="426" t="str">
        <f t="shared" si="25"/>
        <v>121619055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Индустриален капитал - Холдинг АД</v>
      </c>
      <c r="B324" s="426" t="str">
        <f t="shared" si="25"/>
        <v>121619055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Индустриален капитал - Холдинг АД</v>
      </c>
      <c r="B325" s="426" t="str">
        <f t="shared" si="25"/>
        <v>121619055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Индустриален капитал - Холдинг АД</v>
      </c>
      <c r="B326" s="426" t="str">
        <f t="shared" si="25"/>
        <v>121619055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Индустриален капитал - Холдинг АД</v>
      </c>
      <c r="B327" s="426" t="str">
        <f t="shared" si="25"/>
        <v>121619055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Индустриален капитал - Холдинг АД</v>
      </c>
      <c r="B328" s="426" t="str">
        <f t="shared" si="25"/>
        <v>121619055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Индустриален капитал - Холдинг АД</v>
      </c>
      <c r="B329" s="426" t="str">
        <f t="shared" si="25"/>
        <v>121619055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Индустриален капитал - Холдинг АД</v>
      </c>
      <c r="B330" s="426" t="str">
        <f t="shared" si="25"/>
        <v>121619055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Индустриален капитал - Холдинг АД</v>
      </c>
      <c r="B331" s="426" t="str">
        <f t="shared" si="25"/>
        <v>121619055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Индустриален капитал - Холдинг АД</v>
      </c>
      <c r="B332" s="426" t="str">
        <f t="shared" si="25"/>
        <v>121619055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Индустриален капитал - Холдинг АД</v>
      </c>
      <c r="B333" s="426" t="str">
        <f t="shared" si="25"/>
        <v>121619055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Индустриален капитал - Холдинг АД</v>
      </c>
      <c r="B334" s="426" t="str">
        <f t="shared" si="25"/>
        <v>121619055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Индустриален капитал - Холдинг АД</v>
      </c>
      <c r="B335" s="426" t="str">
        <f t="shared" si="25"/>
        <v>121619055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Индустриален капитал - Холдинг АД</v>
      </c>
      <c r="B336" s="426" t="str">
        <f t="shared" si="25"/>
        <v>121619055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Индустриален капитал - Холдинг АД</v>
      </c>
      <c r="B337" s="426" t="str">
        <f t="shared" si="25"/>
        <v>121619055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Индустриален капитал - Холдинг АД</v>
      </c>
      <c r="B338" s="426" t="str">
        <f t="shared" si="25"/>
        <v>121619055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Индустриален капитал - Холдинг АД</v>
      </c>
      <c r="B339" s="426" t="str">
        <f t="shared" si="25"/>
        <v>121619055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Индустриален капитал - Холдинг АД</v>
      </c>
      <c r="B340" s="426" t="str">
        <f t="shared" si="25"/>
        <v>121619055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Индустриален капитал - Холдинг АД</v>
      </c>
      <c r="B341" s="426" t="str">
        <f t="shared" si="25"/>
        <v>121619055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Индустриален капитал - Холдинг АД</v>
      </c>
      <c r="B342" s="426" t="str">
        <f t="shared" si="25"/>
        <v>121619055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Индустриален капитал - Холдинг АД</v>
      </c>
      <c r="B343" s="426" t="str">
        <f t="shared" si="25"/>
        <v>121619055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Индустриален капитал - Холдинг АД</v>
      </c>
      <c r="B344" s="426" t="str">
        <f t="shared" si="25"/>
        <v>121619055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Индустриален капитал - Холдинг АД</v>
      </c>
      <c r="B345" s="426" t="str">
        <f t="shared" si="25"/>
        <v>121619055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Индустриален капитал - Холдинг АД</v>
      </c>
      <c r="B346" s="426" t="str">
        <f t="shared" ref="B346:B409" si="28">pdeBulstat</f>
        <v>121619055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Индустриален капитал - Холдинг АД</v>
      </c>
      <c r="B347" s="426" t="str">
        <f t="shared" si="28"/>
        <v>121619055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Индустриален капитал - Холдинг АД</v>
      </c>
      <c r="B348" s="426" t="str">
        <f t="shared" si="28"/>
        <v>121619055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Индустриален капитал - Холдинг АД</v>
      </c>
      <c r="B349" s="426" t="str">
        <f t="shared" si="28"/>
        <v>121619055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Индустриален капитал - Холдинг АД</v>
      </c>
      <c r="B350" s="426" t="str">
        <f t="shared" si="28"/>
        <v>121619055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6735</v>
      </c>
    </row>
    <row r="351" spans="1:8">
      <c r="A351" s="426" t="str">
        <f t="shared" si="27"/>
        <v>Индустриален капитал - Холдинг АД</v>
      </c>
      <c r="B351" s="426" t="str">
        <f t="shared" si="28"/>
        <v>121619055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Индустриален капитал - Холдинг АД</v>
      </c>
      <c r="B352" s="426" t="str">
        <f t="shared" si="28"/>
        <v>121619055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Индустриален капитал - Холдинг АД</v>
      </c>
      <c r="B353" s="426" t="str">
        <f t="shared" si="28"/>
        <v>121619055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Индустриален капитал - Холдинг АД</v>
      </c>
      <c r="B354" s="426" t="str">
        <f t="shared" si="28"/>
        <v>121619055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6735</v>
      </c>
    </row>
    <row r="355" spans="1:8">
      <c r="A355" s="426" t="str">
        <f t="shared" si="27"/>
        <v>Индустриален капитал - Холдинг АД</v>
      </c>
      <c r="B355" s="426" t="str">
        <f t="shared" si="28"/>
        <v>121619055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1774</v>
      </c>
    </row>
    <row r="356" spans="1:8">
      <c r="A356" s="426" t="str">
        <f t="shared" si="27"/>
        <v>Индустриален капитал - Холдинг АД</v>
      </c>
      <c r="B356" s="426" t="str">
        <f t="shared" si="28"/>
        <v>121619055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-830</v>
      </c>
    </row>
    <row r="357" spans="1:8">
      <c r="A357" s="426" t="str">
        <f t="shared" si="27"/>
        <v>Индустриален капитал - Холдинг АД</v>
      </c>
      <c r="B357" s="426" t="str">
        <f t="shared" si="28"/>
        <v>121619055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-830</v>
      </c>
    </row>
    <row r="358" spans="1:8">
      <c r="A358" s="426" t="str">
        <f t="shared" si="27"/>
        <v>Индустриален капитал - Холдинг АД</v>
      </c>
      <c r="B358" s="426" t="str">
        <f t="shared" si="28"/>
        <v>121619055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Индустриален капитал - Холдинг АД</v>
      </c>
      <c r="B359" s="426" t="str">
        <f t="shared" si="28"/>
        <v>121619055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Индустриален капитал - Холдинг АД</v>
      </c>
      <c r="B360" s="426" t="str">
        <f t="shared" si="28"/>
        <v>121619055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Индустриален капитал - Холдинг АД</v>
      </c>
      <c r="B361" s="426" t="str">
        <f t="shared" si="28"/>
        <v>121619055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Индустриален капитал - Холдинг АД</v>
      </c>
      <c r="B362" s="426" t="str">
        <f t="shared" si="28"/>
        <v>121619055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Индустриален капитал - Холдинг АД</v>
      </c>
      <c r="B363" s="426" t="str">
        <f t="shared" si="28"/>
        <v>121619055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Индустриален капитал - Холдинг АД</v>
      </c>
      <c r="B364" s="426" t="str">
        <f t="shared" si="28"/>
        <v>121619055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Индустриален капитал - Холдинг АД</v>
      </c>
      <c r="B365" s="426" t="str">
        <f t="shared" si="28"/>
        <v>121619055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Индустриален капитал - Холдинг АД</v>
      </c>
      <c r="B366" s="426" t="str">
        <f t="shared" si="28"/>
        <v>121619055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Индустриален капитал - Холдинг АД</v>
      </c>
      <c r="B367" s="426" t="str">
        <f t="shared" si="28"/>
        <v>121619055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22</v>
      </c>
    </row>
    <row r="368" spans="1:8">
      <c r="A368" s="426" t="str">
        <f t="shared" si="27"/>
        <v>Индустриален капитал - Холдинг АД</v>
      </c>
      <c r="B368" s="426" t="str">
        <f t="shared" si="28"/>
        <v>121619055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7701</v>
      </c>
    </row>
    <row r="369" spans="1:8">
      <c r="A369" s="426" t="str">
        <f t="shared" si="27"/>
        <v>Индустриален капитал - Холдинг АД</v>
      </c>
      <c r="B369" s="426" t="str">
        <f t="shared" si="28"/>
        <v>121619055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Индустриален капитал - Холдинг АД</v>
      </c>
      <c r="B370" s="426" t="str">
        <f t="shared" si="28"/>
        <v>121619055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Индустриален капитал - Холдинг АД</v>
      </c>
      <c r="B371" s="426" t="str">
        <f t="shared" si="28"/>
        <v>121619055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7701</v>
      </c>
    </row>
    <row r="372" spans="1:8">
      <c r="A372" s="426" t="str">
        <f t="shared" si="27"/>
        <v>Индустриален капитал - Холдинг АД</v>
      </c>
      <c r="B372" s="426" t="str">
        <f t="shared" si="28"/>
        <v>121619055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-5</v>
      </c>
    </row>
    <row r="373" spans="1:8">
      <c r="A373" s="426" t="str">
        <f t="shared" si="27"/>
        <v>Индустриален капитал - Холдинг АД</v>
      </c>
      <c r="B373" s="426" t="str">
        <f t="shared" si="28"/>
        <v>121619055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Индустриален капитал - Холдинг АД</v>
      </c>
      <c r="B374" s="426" t="str">
        <f t="shared" si="28"/>
        <v>121619055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Индустриален капитал - Холдинг АД</v>
      </c>
      <c r="B375" s="426" t="str">
        <f t="shared" si="28"/>
        <v>121619055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Индустриален капитал - Холдинг АД</v>
      </c>
      <c r="B376" s="426" t="str">
        <f t="shared" si="28"/>
        <v>121619055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-5</v>
      </c>
    </row>
    <row r="377" spans="1:8">
      <c r="A377" s="426" t="str">
        <f t="shared" si="27"/>
        <v>Индустриален капитал - Холдинг АД</v>
      </c>
      <c r="B377" s="426" t="str">
        <f t="shared" si="28"/>
        <v>121619055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Индустриален капитал - Холдинг АД</v>
      </c>
      <c r="B378" s="426" t="str">
        <f t="shared" si="28"/>
        <v>121619055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Индустриален капитал - Холдинг АД</v>
      </c>
      <c r="B379" s="426" t="str">
        <f t="shared" si="28"/>
        <v>121619055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Индустриален капитал - Холдинг АД</v>
      </c>
      <c r="B380" s="426" t="str">
        <f t="shared" si="28"/>
        <v>121619055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Индустриален капитал - Холдинг АД</v>
      </c>
      <c r="B381" s="426" t="str">
        <f t="shared" si="28"/>
        <v>121619055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Индустриален капитал - Холдинг АД</v>
      </c>
      <c r="B382" s="426" t="str">
        <f t="shared" si="28"/>
        <v>121619055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Индустриален капитал - Холдинг АД</v>
      </c>
      <c r="B383" s="426" t="str">
        <f t="shared" si="28"/>
        <v>121619055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Индустриален капитал - Холдинг АД</v>
      </c>
      <c r="B384" s="426" t="str">
        <f t="shared" si="28"/>
        <v>121619055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Индустриален капитал - Холдинг АД</v>
      </c>
      <c r="B385" s="426" t="str">
        <f t="shared" si="28"/>
        <v>121619055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Индустриален капитал - Холдинг АД</v>
      </c>
      <c r="B386" s="426" t="str">
        <f t="shared" si="28"/>
        <v>121619055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Индустриален капитал - Холдинг АД</v>
      </c>
      <c r="B387" s="426" t="str">
        <f t="shared" si="28"/>
        <v>121619055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Индустриален капитал - Холдинг АД</v>
      </c>
      <c r="B388" s="426" t="str">
        <f t="shared" si="28"/>
        <v>121619055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Индустриален капитал - Холдинг АД</v>
      </c>
      <c r="B389" s="426" t="str">
        <f t="shared" si="28"/>
        <v>121619055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Индустриален капитал - Холдинг АД</v>
      </c>
      <c r="B390" s="426" t="str">
        <f t="shared" si="28"/>
        <v>121619055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-5</v>
      </c>
    </row>
    <row r="391" spans="1:8">
      <c r="A391" s="426" t="str">
        <f t="shared" si="27"/>
        <v>Индустриален капитал - Холдинг АД</v>
      </c>
      <c r="B391" s="426" t="str">
        <f t="shared" si="28"/>
        <v>121619055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Индустриален капитал - Холдинг АД</v>
      </c>
      <c r="B392" s="426" t="str">
        <f t="shared" si="28"/>
        <v>121619055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Индустриален капитал - Холдинг АД</v>
      </c>
      <c r="B393" s="426" t="str">
        <f t="shared" si="28"/>
        <v>121619055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-5</v>
      </c>
    </row>
    <row r="394" spans="1:8">
      <c r="A394" s="426" t="str">
        <f t="shared" si="27"/>
        <v>Индустриален капитал - Холдинг АД</v>
      </c>
      <c r="B394" s="426" t="str">
        <f t="shared" si="28"/>
        <v>121619055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Индустриален капитал - Холдинг АД</v>
      </c>
      <c r="B395" s="426" t="str">
        <f t="shared" si="28"/>
        <v>121619055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Индустриален капитал - Холдинг АД</v>
      </c>
      <c r="B396" s="426" t="str">
        <f t="shared" si="28"/>
        <v>121619055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Индустриален капитал - Холдинг АД</v>
      </c>
      <c r="B397" s="426" t="str">
        <f t="shared" si="28"/>
        <v>121619055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Индустриален капитал - Холдинг АД</v>
      </c>
      <c r="B398" s="426" t="str">
        <f t="shared" si="28"/>
        <v>121619055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Индустриален капитал - Холдинг АД</v>
      </c>
      <c r="B399" s="426" t="str">
        <f t="shared" si="28"/>
        <v>121619055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Индустриален капитал - Холдинг АД</v>
      </c>
      <c r="B400" s="426" t="str">
        <f t="shared" si="28"/>
        <v>121619055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Индустриален капитал - Холдинг АД</v>
      </c>
      <c r="B401" s="426" t="str">
        <f t="shared" si="28"/>
        <v>121619055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Индустриален капитал - Холдинг АД</v>
      </c>
      <c r="B402" s="426" t="str">
        <f t="shared" si="28"/>
        <v>121619055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Индустриален капитал - Холдинг АД</v>
      </c>
      <c r="B403" s="426" t="str">
        <f t="shared" si="28"/>
        <v>121619055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Индустриален капитал - Холдинг АД</v>
      </c>
      <c r="B404" s="426" t="str">
        <f t="shared" si="28"/>
        <v>121619055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Индустриален капитал - Холдинг АД</v>
      </c>
      <c r="B405" s="426" t="str">
        <f t="shared" si="28"/>
        <v>121619055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Индустриален капитал - Холдинг АД</v>
      </c>
      <c r="B406" s="426" t="str">
        <f t="shared" si="28"/>
        <v>121619055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Индустриален капитал - Холдинг АД</v>
      </c>
      <c r="B407" s="426" t="str">
        <f t="shared" si="28"/>
        <v>121619055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Индустриален капитал - Холдинг АД</v>
      </c>
      <c r="B408" s="426" t="str">
        <f t="shared" si="28"/>
        <v>121619055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Индустриален капитал - Холдинг АД</v>
      </c>
      <c r="B409" s="426" t="str">
        <f t="shared" si="28"/>
        <v>121619055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Индустриален капитал - Холдинг АД</v>
      </c>
      <c r="B410" s="426" t="str">
        <f t="shared" ref="B410:B459" si="31">pdeBulstat</f>
        <v>121619055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Индустриален капитал - Холдинг АД</v>
      </c>
      <c r="B411" s="426" t="str">
        <f t="shared" si="31"/>
        <v>121619055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Индустриален капитал - Холдинг АД</v>
      </c>
      <c r="B412" s="426" t="str">
        <f t="shared" si="31"/>
        <v>121619055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Индустриален капитал - Холдинг АД</v>
      </c>
      <c r="B413" s="426" t="str">
        <f t="shared" si="31"/>
        <v>121619055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Индустриален капитал - Холдинг АД</v>
      </c>
      <c r="B414" s="426" t="str">
        <f t="shared" si="31"/>
        <v>121619055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Индустриален капитал - Холдинг АД</v>
      </c>
      <c r="B415" s="426" t="str">
        <f t="shared" si="31"/>
        <v>121619055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Индустриален капитал - Холдинг АД</v>
      </c>
      <c r="B416" s="426" t="str">
        <f t="shared" si="31"/>
        <v>121619055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15174</v>
      </c>
    </row>
    <row r="417" spans="1:8">
      <c r="A417" s="426" t="str">
        <f t="shared" si="30"/>
        <v>Индустриален капитал - Холдинг АД</v>
      </c>
      <c r="B417" s="426" t="str">
        <f t="shared" si="31"/>
        <v>121619055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Индустриален капитал - Холдинг АД</v>
      </c>
      <c r="B418" s="426" t="str">
        <f t="shared" si="31"/>
        <v>121619055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Индустриален капитал - Холдинг АД</v>
      </c>
      <c r="B419" s="426" t="str">
        <f t="shared" si="31"/>
        <v>121619055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Индустриален капитал - Холдинг АД</v>
      </c>
      <c r="B420" s="426" t="str">
        <f t="shared" si="31"/>
        <v>121619055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15174</v>
      </c>
    </row>
    <row r="421" spans="1:8">
      <c r="A421" s="426" t="str">
        <f t="shared" si="30"/>
        <v>Индустриален капитал - Холдинг АД</v>
      </c>
      <c r="B421" s="426" t="str">
        <f t="shared" si="31"/>
        <v>121619055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1774</v>
      </c>
    </row>
    <row r="422" spans="1:8">
      <c r="A422" s="426" t="str">
        <f t="shared" si="30"/>
        <v>Индустриален капитал - Холдинг АД</v>
      </c>
      <c r="B422" s="426" t="str">
        <f t="shared" si="31"/>
        <v>121619055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-830</v>
      </c>
    </row>
    <row r="423" spans="1:8">
      <c r="A423" s="426" t="str">
        <f t="shared" si="30"/>
        <v>Индустриален капитал - Холдинг АД</v>
      </c>
      <c r="B423" s="426" t="str">
        <f t="shared" si="31"/>
        <v>121619055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-830</v>
      </c>
    </row>
    <row r="424" spans="1:8">
      <c r="A424" s="426" t="str">
        <f t="shared" si="30"/>
        <v>Индустриален капитал - Холдинг АД</v>
      </c>
      <c r="B424" s="426" t="str">
        <f t="shared" si="31"/>
        <v>121619055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Индустриален капитал - Холдинг АД</v>
      </c>
      <c r="B425" s="426" t="str">
        <f t="shared" si="31"/>
        <v>121619055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Индустриален капитал - Холдинг АД</v>
      </c>
      <c r="B426" s="426" t="str">
        <f t="shared" si="31"/>
        <v>121619055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Индустриален капитал - Холдинг АД</v>
      </c>
      <c r="B427" s="426" t="str">
        <f t="shared" si="31"/>
        <v>121619055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Индустриален капитал - Холдинг АД</v>
      </c>
      <c r="B428" s="426" t="str">
        <f t="shared" si="31"/>
        <v>121619055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Индустриален капитал - Холдинг АД</v>
      </c>
      <c r="B429" s="426" t="str">
        <f t="shared" si="31"/>
        <v>121619055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Индустриален капитал - Холдинг АД</v>
      </c>
      <c r="B430" s="426" t="str">
        <f t="shared" si="31"/>
        <v>121619055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Индустриален капитал - Холдинг АД</v>
      </c>
      <c r="B431" s="426" t="str">
        <f t="shared" si="31"/>
        <v>121619055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Индустриален капитал - Холдинг АД</v>
      </c>
      <c r="B432" s="426" t="str">
        <f t="shared" si="31"/>
        <v>121619055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Индустриален капитал - Холдинг АД</v>
      </c>
      <c r="B433" s="426" t="str">
        <f t="shared" si="31"/>
        <v>121619055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1</v>
      </c>
    </row>
    <row r="434" spans="1:8">
      <c r="A434" s="426" t="str">
        <f t="shared" si="30"/>
        <v>Индустриален капитал - Холдинг АД</v>
      </c>
      <c r="B434" s="426" t="str">
        <f t="shared" si="31"/>
        <v>121619055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16119</v>
      </c>
    </row>
    <row r="435" spans="1:8">
      <c r="A435" s="426" t="str">
        <f t="shared" si="30"/>
        <v>Индустриален капитал - Холдинг АД</v>
      </c>
      <c r="B435" s="426" t="str">
        <f t="shared" si="31"/>
        <v>121619055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Индустриален капитал - Холдинг АД</v>
      </c>
      <c r="B436" s="426" t="str">
        <f t="shared" si="31"/>
        <v>121619055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Индустриален капитал - Холдинг АД</v>
      </c>
      <c r="B437" s="426" t="str">
        <f t="shared" si="31"/>
        <v>121619055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16119</v>
      </c>
    </row>
    <row r="438" spans="1:8">
      <c r="A438" s="426" t="str">
        <f t="shared" si="30"/>
        <v>Индустриален капитал - Холдинг АД</v>
      </c>
      <c r="B438" s="426" t="str">
        <f t="shared" si="31"/>
        <v>121619055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Индустриален капитал - Холдинг АД</v>
      </c>
      <c r="B439" s="426" t="str">
        <f t="shared" si="31"/>
        <v>121619055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Индустриален капитал - Холдинг АД</v>
      </c>
      <c r="B440" s="426" t="str">
        <f t="shared" si="31"/>
        <v>121619055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Индустриален капитал - Холдинг АД</v>
      </c>
      <c r="B441" s="426" t="str">
        <f t="shared" si="31"/>
        <v>121619055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Индустриален капитал - Холдинг АД</v>
      </c>
      <c r="B442" s="426" t="str">
        <f t="shared" si="31"/>
        <v>121619055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Индустриален капитал - Холдинг АД</v>
      </c>
      <c r="B443" s="426" t="str">
        <f t="shared" si="31"/>
        <v>121619055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Индустриален капитал - Холдинг АД</v>
      </c>
      <c r="B444" s="426" t="str">
        <f t="shared" si="31"/>
        <v>121619055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Индустриален капитал - Холдинг АД</v>
      </c>
      <c r="B445" s="426" t="str">
        <f t="shared" si="31"/>
        <v>121619055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Индустриален капитал - Холдинг АД</v>
      </c>
      <c r="B446" s="426" t="str">
        <f t="shared" si="31"/>
        <v>121619055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Индустриален капитал - Холдинг АД</v>
      </c>
      <c r="B447" s="426" t="str">
        <f t="shared" si="31"/>
        <v>121619055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Индустриален капитал - Холдинг АД</v>
      </c>
      <c r="B448" s="426" t="str">
        <f t="shared" si="31"/>
        <v>121619055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Индустриален капитал - Холдинг АД</v>
      </c>
      <c r="B449" s="426" t="str">
        <f t="shared" si="31"/>
        <v>121619055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Индустриален капитал - Холдинг АД</v>
      </c>
      <c r="B450" s="426" t="str">
        <f t="shared" si="31"/>
        <v>121619055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Индустриален капитал - Холдинг АД</v>
      </c>
      <c r="B451" s="426" t="str">
        <f t="shared" si="31"/>
        <v>121619055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Индустриален капитал - Холдинг АД</v>
      </c>
      <c r="B452" s="426" t="str">
        <f t="shared" si="31"/>
        <v>121619055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Индустриален капитал - Холдинг АД</v>
      </c>
      <c r="B453" s="426" t="str">
        <f t="shared" si="31"/>
        <v>121619055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Индустриален капитал - Холдинг АД</v>
      </c>
      <c r="B454" s="426" t="str">
        <f t="shared" si="31"/>
        <v>121619055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Индустриален капитал - Холдинг АД</v>
      </c>
      <c r="B455" s="426" t="str">
        <f t="shared" si="31"/>
        <v>121619055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Индустриален капитал - Холдинг АД</v>
      </c>
      <c r="B456" s="426" t="str">
        <f t="shared" si="31"/>
        <v>121619055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Индустриален капитал - Холдинг АД</v>
      </c>
      <c r="B457" s="426" t="str">
        <f t="shared" si="31"/>
        <v>121619055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Индустриален капитал - Холдинг АД</v>
      </c>
      <c r="B458" s="426" t="str">
        <f t="shared" si="31"/>
        <v>121619055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Индустриален капитал - Холдинг АД</v>
      </c>
      <c r="B459" s="426" t="str">
        <f t="shared" si="31"/>
        <v>121619055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Индустриален капитал - Холдинг АД</v>
      </c>
      <c r="B461" s="426" t="str">
        <f t="shared" ref="B461:B524" si="34">pdeBulstat</f>
        <v>121619055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Индустриален капитал - Холдинг АД</v>
      </c>
      <c r="B462" s="426" t="str">
        <f t="shared" si="34"/>
        <v>121619055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Индустриален капитал - Холдинг АД</v>
      </c>
      <c r="B463" s="426" t="str">
        <f t="shared" si="34"/>
        <v>121619055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Индустриален капитал - Холдинг АД</v>
      </c>
      <c r="B464" s="426" t="str">
        <f t="shared" si="34"/>
        <v>121619055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Индустриален капитал - Холдинг АД</v>
      </c>
      <c r="B465" s="426" t="str">
        <f t="shared" si="34"/>
        <v>121619055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Индустриален капитал - Холдинг АД</v>
      </c>
      <c r="B466" s="426" t="str">
        <f t="shared" si="34"/>
        <v>121619055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Индустриален капитал - Холдинг АД</v>
      </c>
      <c r="B467" s="426" t="str">
        <f t="shared" si="34"/>
        <v>121619055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Индустриален капитал - Холдинг АД</v>
      </c>
      <c r="B468" s="426" t="str">
        <f t="shared" si="34"/>
        <v>121619055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Индустриален капитал - Холдинг АД</v>
      </c>
      <c r="B469" s="426" t="str">
        <f t="shared" si="34"/>
        <v>121619055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Индустриален капитал - Холдинг АД</v>
      </c>
      <c r="B470" s="426" t="str">
        <f t="shared" si="34"/>
        <v>121619055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Индустриален капитал - Холдинг АД</v>
      </c>
      <c r="B471" s="426" t="str">
        <f t="shared" si="34"/>
        <v>121619055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Индустриален капитал - Холдинг АД</v>
      </c>
      <c r="B472" s="426" t="str">
        <f t="shared" si="34"/>
        <v>121619055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Индустриален капитал - Холдинг АД</v>
      </c>
      <c r="B473" s="426" t="str">
        <f t="shared" si="34"/>
        <v>121619055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Индустриален капитал - Холдинг АД</v>
      </c>
      <c r="B474" s="426" t="str">
        <f t="shared" si="34"/>
        <v>121619055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Индустриален капитал - Холдинг АД</v>
      </c>
      <c r="B475" s="426" t="str">
        <f t="shared" si="34"/>
        <v>121619055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Индустриален капитал - Холдинг АД</v>
      </c>
      <c r="B476" s="426" t="str">
        <f t="shared" si="34"/>
        <v>121619055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Индустриален капитал - Холдинг АД</v>
      </c>
      <c r="B477" s="426" t="str">
        <f t="shared" si="34"/>
        <v>121619055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Индустриален капитал - Холдинг АД</v>
      </c>
      <c r="B478" s="426" t="str">
        <f t="shared" si="34"/>
        <v>121619055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Индустриален капитал - Холдинг АД</v>
      </c>
      <c r="B479" s="426" t="str">
        <f t="shared" si="34"/>
        <v>121619055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Индустриален капитал - Холдинг АД</v>
      </c>
      <c r="B480" s="426" t="str">
        <f t="shared" si="34"/>
        <v>121619055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Индустриален капитал - Холдинг АД</v>
      </c>
      <c r="B481" s="426" t="str">
        <f t="shared" si="34"/>
        <v>121619055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Индустриален капитал - Холдинг АД</v>
      </c>
      <c r="B482" s="426" t="str">
        <f t="shared" si="34"/>
        <v>121619055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Индустриален капитал - Холдинг АД</v>
      </c>
      <c r="B483" s="426" t="str">
        <f t="shared" si="34"/>
        <v>121619055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Индустриален капитал - Холдинг АД</v>
      </c>
      <c r="B484" s="426" t="str">
        <f t="shared" si="34"/>
        <v>121619055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Индустриален капитал - Холдинг АД</v>
      </c>
      <c r="B485" s="426" t="str">
        <f t="shared" si="34"/>
        <v>121619055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Индустриален капитал - Холдинг АД</v>
      </c>
      <c r="B486" s="426" t="str">
        <f t="shared" si="34"/>
        <v>121619055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Индустриален капитал - Холдинг АД</v>
      </c>
      <c r="B487" s="426" t="str">
        <f t="shared" si="34"/>
        <v>121619055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Индустриален капитал - Холдинг АД</v>
      </c>
      <c r="B488" s="426" t="str">
        <f t="shared" si="34"/>
        <v>121619055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Индустриален капитал - Холдинг АД</v>
      </c>
      <c r="B489" s="426" t="str">
        <f t="shared" si="34"/>
        <v>121619055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Индустриален капитал - Холдинг АД</v>
      </c>
      <c r="B490" s="426" t="str">
        <f t="shared" si="34"/>
        <v>121619055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Индустриален капитал - Холдинг АД</v>
      </c>
      <c r="B491" s="426" t="str">
        <f t="shared" si="34"/>
        <v>121619055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Индустриален капитал - Холдинг АД</v>
      </c>
      <c r="B492" s="426" t="str">
        <f t="shared" si="34"/>
        <v>121619055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Индустриален капитал - Холдинг АД</v>
      </c>
      <c r="B493" s="426" t="str">
        <f t="shared" si="34"/>
        <v>121619055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Индустриален капитал - Холдинг АД</v>
      </c>
      <c r="B494" s="426" t="str">
        <f t="shared" si="34"/>
        <v>121619055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Индустриален капитал - Холдинг АД</v>
      </c>
      <c r="B495" s="426" t="str">
        <f t="shared" si="34"/>
        <v>121619055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Индустриален капитал - Холдинг АД</v>
      </c>
      <c r="B496" s="426" t="str">
        <f t="shared" si="34"/>
        <v>121619055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Индустриален капитал - Холдинг АД</v>
      </c>
      <c r="B497" s="426" t="str">
        <f t="shared" si="34"/>
        <v>121619055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Индустриален капитал - Холдинг АД</v>
      </c>
      <c r="B498" s="426" t="str">
        <f t="shared" si="34"/>
        <v>121619055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Индустриален капитал - Холдинг АД</v>
      </c>
      <c r="B499" s="426" t="str">
        <f t="shared" si="34"/>
        <v>121619055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Индустриален капитал - Холдинг АД</v>
      </c>
      <c r="B500" s="426" t="str">
        <f t="shared" si="34"/>
        <v>121619055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Индустриален капитал - Холдинг АД</v>
      </c>
      <c r="B501" s="426" t="str">
        <f t="shared" si="34"/>
        <v>121619055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Индустриален капитал - Холдинг АД</v>
      </c>
      <c r="B502" s="426" t="str">
        <f t="shared" si="34"/>
        <v>121619055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Индустриален капитал - Холдинг АД</v>
      </c>
      <c r="B503" s="426" t="str">
        <f t="shared" si="34"/>
        <v>121619055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Индустриален капитал - Холдинг АД</v>
      </c>
      <c r="B504" s="426" t="str">
        <f t="shared" si="34"/>
        <v>121619055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Индустриален капитал - Холдинг АД</v>
      </c>
      <c r="B505" s="426" t="str">
        <f t="shared" si="34"/>
        <v>121619055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Индустриален капитал - Холдинг АД</v>
      </c>
      <c r="B506" s="426" t="str">
        <f t="shared" si="34"/>
        <v>121619055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Индустриален капитал - Холдинг АД</v>
      </c>
      <c r="B507" s="426" t="str">
        <f t="shared" si="34"/>
        <v>121619055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Индустриален капитал - Холдинг АД</v>
      </c>
      <c r="B508" s="426" t="str">
        <f t="shared" si="34"/>
        <v>121619055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Индустриален капитал - Холдинг АД</v>
      </c>
      <c r="B509" s="426" t="str">
        <f t="shared" si="34"/>
        <v>121619055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Индустриален капитал - Холдинг АД</v>
      </c>
      <c r="B510" s="426" t="str">
        <f t="shared" si="34"/>
        <v>121619055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Индустриален капитал - Холдинг АД</v>
      </c>
      <c r="B511" s="426" t="str">
        <f t="shared" si="34"/>
        <v>121619055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Индустриален капитал - Холдинг АД</v>
      </c>
      <c r="B512" s="426" t="str">
        <f t="shared" si="34"/>
        <v>121619055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Индустриален капитал - Холдинг АД</v>
      </c>
      <c r="B513" s="426" t="str">
        <f t="shared" si="34"/>
        <v>121619055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Индустриален капитал - Холдинг АД</v>
      </c>
      <c r="B514" s="426" t="str">
        <f t="shared" si="34"/>
        <v>121619055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Индустриален капитал - Холдинг АД</v>
      </c>
      <c r="B515" s="426" t="str">
        <f t="shared" si="34"/>
        <v>121619055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Индустриален капитал - Холдинг АД</v>
      </c>
      <c r="B516" s="426" t="str">
        <f t="shared" si="34"/>
        <v>121619055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Индустриален капитал - Холдинг АД</v>
      </c>
      <c r="B517" s="426" t="str">
        <f t="shared" si="34"/>
        <v>121619055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Индустриален капитал - Холдинг АД</v>
      </c>
      <c r="B518" s="426" t="str">
        <f t="shared" si="34"/>
        <v>121619055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Индустриален капитал - Холдинг АД</v>
      </c>
      <c r="B519" s="426" t="str">
        <f t="shared" si="34"/>
        <v>121619055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Индустриален капитал - Холдинг АД</v>
      </c>
      <c r="B520" s="426" t="str">
        <f t="shared" si="34"/>
        <v>121619055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Индустриален капитал - Холдинг АД</v>
      </c>
      <c r="B521" s="426" t="str">
        <f t="shared" si="34"/>
        <v>121619055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Индустриален капитал - Холдинг АД</v>
      </c>
      <c r="B522" s="426" t="str">
        <f t="shared" si="34"/>
        <v>121619055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Индустриален капитал - Холдинг АД</v>
      </c>
      <c r="B523" s="426" t="str">
        <f t="shared" si="34"/>
        <v>121619055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Индустриален капитал - Холдинг АД</v>
      </c>
      <c r="B524" s="426" t="str">
        <f t="shared" si="34"/>
        <v>121619055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Индустриален капитал - Холдинг АД</v>
      </c>
      <c r="B525" s="426" t="str">
        <f t="shared" ref="B525:B588" si="37">pdeBulstat</f>
        <v>121619055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Индустриален капитал - Холдинг АД</v>
      </c>
      <c r="B526" s="426" t="str">
        <f t="shared" si="37"/>
        <v>121619055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Индустриален капитал - Холдинг АД</v>
      </c>
      <c r="B527" s="426" t="str">
        <f t="shared" si="37"/>
        <v>121619055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Индустриален капитал - Холдинг АД</v>
      </c>
      <c r="B528" s="426" t="str">
        <f t="shared" si="37"/>
        <v>121619055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Индустриален капитал - Холдинг АД</v>
      </c>
      <c r="B529" s="426" t="str">
        <f t="shared" si="37"/>
        <v>121619055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Индустриален капитал - Холдинг АД</v>
      </c>
      <c r="B530" s="426" t="str">
        <f t="shared" si="37"/>
        <v>121619055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Индустриален капитал - Холдинг АД</v>
      </c>
      <c r="B531" s="426" t="str">
        <f t="shared" si="37"/>
        <v>121619055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Индустриален капитал - Холдинг АД</v>
      </c>
      <c r="B532" s="426" t="str">
        <f t="shared" si="37"/>
        <v>121619055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Индустриален капитал - Холдинг АД</v>
      </c>
      <c r="B533" s="426" t="str">
        <f t="shared" si="37"/>
        <v>121619055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Индустриален капитал - Холдинг АД</v>
      </c>
      <c r="B534" s="426" t="str">
        <f t="shared" si="37"/>
        <v>121619055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Индустриален капитал - Холдинг АД</v>
      </c>
      <c r="B535" s="426" t="str">
        <f t="shared" si="37"/>
        <v>121619055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Индустриален капитал - Холдинг АД</v>
      </c>
      <c r="B536" s="426" t="str">
        <f t="shared" si="37"/>
        <v>121619055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Индустриален капитал - Холдинг АД</v>
      </c>
      <c r="B537" s="426" t="str">
        <f t="shared" si="37"/>
        <v>121619055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Индустриален капитал - Холдинг АД</v>
      </c>
      <c r="B538" s="426" t="str">
        <f t="shared" si="37"/>
        <v>121619055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Индустриален капитал - Холдинг АД</v>
      </c>
      <c r="B539" s="426" t="str">
        <f t="shared" si="37"/>
        <v>121619055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Индустриален капитал - Холдинг АД</v>
      </c>
      <c r="B540" s="426" t="str">
        <f t="shared" si="37"/>
        <v>121619055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Индустриален капитал - Холдинг АД</v>
      </c>
      <c r="B541" s="426" t="str">
        <f t="shared" si="37"/>
        <v>121619055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Индустриален капитал - Холдинг АД</v>
      </c>
      <c r="B542" s="426" t="str">
        <f t="shared" si="37"/>
        <v>121619055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Индустриален капитал - Холдинг АД</v>
      </c>
      <c r="B543" s="426" t="str">
        <f t="shared" si="37"/>
        <v>121619055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Индустриален капитал - Холдинг АД</v>
      </c>
      <c r="B544" s="426" t="str">
        <f t="shared" si="37"/>
        <v>121619055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Индустриален капитал - Холдинг АД</v>
      </c>
      <c r="B545" s="426" t="str">
        <f t="shared" si="37"/>
        <v>121619055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Индустриален капитал - Холдинг АД</v>
      </c>
      <c r="B546" s="426" t="str">
        <f t="shared" si="37"/>
        <v>121619055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Индустриален капитал - Холдинг АД</v>
      </c>
      <c r="B547" s="426" t="str">
        <f t="shared" si="37"/>
        <v>121619055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Индустриален капитал - Холдинг АД</v>
      </c>
      <c r="B548" s="426" t="str">
        <f t="shared" si="37"/>
        <v>121619055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Индустриален капитал - Холдинг АД</v>
      </c>
      <c r="B549" s="426" t="str">
        <f t="shared" si="37"/>
        <v>121619055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Индустриален капитал - Холдинг АД</v>
      </c>
      <c r="B550" s="426" t="str">
        <f t="shared" si="37"/>
        <v>121619055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Индустриален капитал - Холдинг АД</v>
      </c>
      <c r="B551" s="426" t="str">
        <f t="shared" si="37"/>
        <v>121619055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Индустриален капитал - Холдинг АД</v>
      </c>
      <c r="B552" s="426" t="str">
        <f t="shared" si="37"/>
        <v>121619055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Индустриален капитал - Холдинг АД</v>
      </c>
      <c r="B553" s="426" t="str">
        <f t="shared" si="37"/>
        <v>121619055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Индустриален капитал - Холдинг АД</v>
      </c>
      <c r="B554" s="426" t="str">
        <f t="shared" si="37"/>
        <v>121619055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Индустриален капитал - Холдинг АД</v>
      </c>
      <c r="B555" s="426" t="str">
        <f t="shared" si="37"/>
        <v>121619055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Индустриален капитал - Холдинг АД</v>
      </c>
      <c r="B556" s="426" t="str">
        <f t="shared" si="37"/>
        <v>121619055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Индустриален капитал - Холдинг АД</v>
      </c>
      <c r="B557" s="426" t="str">
        <f t="shared" si="37"/>
        <v>121619055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Индустриален капитал - Холдинг АД</v>
      </c>
      <c r="B558" s="426" t="str">
        <f t="shared" si="37"/>
        <v>121619055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Индустриален капитал - Холдинг АД</v>
      </c>
      <c r="B559" s="426" t="str">
        <f t="shared" si="37"/>
        <v>121619055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Индустриален капитал - Холдинг АД</v>
      </c>
      <c r="B560" s="426" t="str">
        <f t="shared" si="37"/>
        <v>121619055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Индустриален капитал - Холдинг АД</v>
      </c>
      <c r="B561" s="426" t="str">
        <f t="shared" si="37"/>
        <v>121619055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Индустриален капитал - Холдинг АД</v>
      </c>
      <c r="B562" s="426" t="str">
        <f t="shared" si="37"/>
        <v>121619055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Индустриален капитал - Холдинг АД</v>
      </c>
      <c r="B563" s="426" t="str">
        <f t="shared" si="37"/>
        <v>121619055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Индустриален капитал - Холдинг АД</v>
      </c>
      <c r="B564" s="426" t="str">
        <f t="shared" si="37"/>
        <v>121619055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Индустриален капитал - Холдинг АД</v>
      </c>
      <c r="B565" s="426" t="str">
        <f t="shared" si="37"/>
        <v>121619055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Индустриален капитал - Холдинг АД</v>
      </c>
      <c r="B566" s="426" t="str">
        <f t="shared" si="37"/>
        <v>121619055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Индустриален капитал - Холдинг АД</v>
      </c>
      <c r="B567" s="426" t="str">
        <f t="shared" si="37"/>
        <v>121619055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Индустриален капитал - Холдинг АД</v>
      </c>
      <c r="B568" s="426" t="str">
        <f t="shared" si="37"/>
        <v>121619055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Индустриален капитал - Холдинг АД</v>
      </c>
      <c r="B569" s="426" t="str">
        <f t="shared" si="37"/>
        <v>121619055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Индустриален капитал - Холдинг АД</v>
      </c>
      <c r="B570" s="426" t="str">
        <f t="shared" si="37"/>
        <v>121619055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Индустриален капитал - Холдинг АД</v>
      </c>
      <c r="B571" s="426" t="str">
        <f t="shared" si="37"/>
        <v>121619055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Индустриален капитал - Холдинг АД</v>
      </c>
      <c r="B572" s="426" t="str">
        <f t="shared" si="37"/>
        <v>121619055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Индустриален капитал - Холдинг АД</v>
      </c>
      <c r="B573" s="426" t="str">
        <f t="shared" si="37"/>
        <v>121619055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Индустриален капитал - Холдинг АД</v>
      </c>
      <c r="B574" s="426" t="str">
        <f t="shared" si="37"/>
        <v>121619055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Индустриален капитал - Холдинг АД</v>
      </c>
      <c r="B575" s="426" t="str">
        <f t="shared" si="37"/>
        <v>121619055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Индустриален капитал - Холдинг АД</v>
      </c>
      <c r="B576" s="426" t="str">
        <f t="shared" si="37"/>
        <v>121619055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Индустриален капитал - Холдинг АД</v>
      </c>
      <c r="B577" s="426" t="str">
        <f t="shared" si="37"/>
        <v>121619055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Индустриален капитал - Холдинг АД</v>
      </c>
      <c r="B578" s="426" t="str">
        <f t="shared" si="37"/>
        <v>121619055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Индустриален капитал - Холдинг АД</v>
      </c>
      <c r="B579" s="426" t="str">
        <f t="shared" si="37"/>
        <v>121619055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Индустриален капитал - Холдинг АД</v>
      </c>
      <c r="B580" s="426" t="str">
        <f t="shared" si="37"/>
        <v>121619055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Индустриален капитал - Холдинг АД</v>
      </c>
      <c r="B581" s="426" t="str">
        <f t="shared" si="37"/>
        <v>121619055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Индустриален капитал - Холдинг АД</v>
      </c>
      <c r="B582" s="426" t="str">
        <f t="shared" si="37"/>
        <v>121619055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Индустриален капитал - Холдинг АД</v>
      </c>
      <c r="B583" s="426" t="str">
        <f t="shared" si="37"/>
        <v>121619055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Индустриален капитал - Холдинг АД</v>
      </c>
      <c r="B584" s="426" t="str">
        <f t="shared" si="37"/>
        <v>121619055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Индустриален капитал - Холдинг АД</v>
      </c>
      <c r="B585" s="426" t="str">
        <f t="shared" si="37"/>
        <v>121619055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Индустриален капитал - Холдинг АД</v>
      </c>
      <c r="B586" s="426" t="str">
        <f t="shared" si="37"/>
        <v>121619055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Индустриален капитал - Холдинг АД</v>
      </c>
      <c r="B587" s="426" t="str">
        <f t="shared" si="37"/>
        <v>121619055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Индустриален капитал - Холдинг АД</v>
      </c>
      <c r="B588" s="426" t="str">
        <f t="shared" si="37"/>
        <v>121619055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Индустриален капитал - Холдинг АД</v>
      </c>
      <c r="B589" s="426" t="str">
        <f t="shared" ref="B589:B652" si="40">pdeBulstat</f>
        <v>121619055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Индустриален капитал - Холдинг АД</v>
      </c>
      <c r="B590" s="426" t="str">
        <f t="shared" si="40"/>
        <v>121619055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Индустриален капитал - Холдинг АД</v>
      </c>
      <c r="B591" s="426" t="str">
        <f t="shared" si="40"/>
        <v>121619055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Индустриален капитал - Холдинг АД</v>
      </c>
      <c r="B592" s="426" t="str">
        <f t="shared" si="40"/>
        <v>121619055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Индустриален капитал - Холдинг АД</v>
      </c>
      <c r="B593" s="426" t="str">
        <f t="shared" si="40"/>
        <v>121619055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Индустриален капитал - Холдинг АД</v>
      </c>
      <c r="B594" s="426" t="str">
        <f t="shared" si="40"/>
        <v>121619055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Индустриален капитал - Холдинг АД</v>
      </c>
      <c r="B595" s="426" t="str">
        <f t="shared" si="40"/>
        <v>121619055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Индустриален капитал - Холдинг АД</v>
      </c>
      <c r="B596" s="426" t="str">
        <f t="shared" si="40"/>
        <v>121619055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Индустриален капитал - Холдинг АД</v>
      </c>
      <c r="B597" s="426" t="str">
        <f t="shared" si="40"/>
        <v>121619055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Индустриален капитал - Холдинг АД</v>
      </c>
      <c r="B598" s="426" t="str">
        <f t="shared" si="40"/>
        <v>121619055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Индустриален капитал - Холдинг АД</v>
      </c>
      <c r="B599" s="426" t="str">
        <f t="shared" si="40"/>
        <v>121619055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Индустриален капитал - Холдинг АД</v>
      </c>
      <c r="B600" s="426" t="str">
        <f t="shared" si="40"/>
        <v>121619055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Индустриален капитал - Холдинг АД</v>
      </c>
      <c r="B601" s="426" t="str">
        <f t="shared" si="40"/>
        <v>121619055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Индустриален капитал - Холдинг АД</v>
      </c>
      <c r="B602" s="426" t="str">
        <f t="shared" si="40"/>
        <v>121619055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Индустриален капитал - Холдинг АД</v>
      </c>
      <c r="B603" s="426" t="str">
        <f t="shared" si="40"/>
        <v>121619055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Индустриален капитал - Холдинг АД</v>
      </c>
      <c r="B604" s="426" t="str">
        <f t="shared" si="40"/>
        <v>121619055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Индустриален капитал - Холдинг АД</v>
      </c>
      <c r="B605" s="426" t="str">
        <f t="shared" si="40"/>
        <v>121619055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Индустриален капитал - Холдинг АД</v>
      </c>
      <c r="B606" s="426" t="str">
        <f t="shared" si="40"/>
        <v>121619055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Индустриален капитал - Холдинг АД</v>
      </c>
      <c r="B607" s="426" t="str">
        <f t="shared" si="40"/>
        <v>121619055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Индустриален капитал - Холдинг АД</v>
      </c>
      <c r="B608" s="426" t="str">
        <f t="shared" si="40"/>
        <v>121619055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Индустриален капитал - Холдинг АД</v>
      </c>
      <c r="B609" s="426" t="str">
        <f t="shared" si="40"/>
        <v>121619055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Индустриален капитал - Холдинг АД</v>
      </c>
      <c r="B610" s="426" t="str">
        <f t="shared" si="40"/>
        <v>121619055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Индустриален капитал - Холдинг АД</v>
      </c>
      <c r="B611" s="426" t="str">
        <f t="shared" si="40"/>
        <v>121619055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Индустриален капитал - Холдинг АД</v>
      </c>
      <c r="B612" s="426" t="str">
        <f t="shared" si="40"/>
        <v>121619055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Индустриален капитал - Холдинг АД</v>
      </c>
      <c r="B613" s="426" t="str">
        <f t="shared" si="40"/>
        <v>121619055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Индустриален капитал - Холдинг АД</v>
      </c>
      <c r="B614" s="426" t="str">
        <f t="shared" si="40"/>
        <v>121619055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Индустриален капитал - Холдинг АД</v>
      </c>
      <c r="B615" s="426" t="str">
        <f t="shared" si="40"/>
        <v>121619055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Индустриален капитал - Холдинг АД</v>
      </c>
      <c r="B616" s="426" t="str">
        <f t="shared" si="40"/>
        <v>121619055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Индустриален капитал - Холдинг АД</v>
      </c>
      <c r="B617" s="426" t="str">
        <f t="shared" si="40"/>
        <v>121619055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Индустриален капитал - Холдинг АД</v>
      </c>
      <c r="B618" s="426" t="str">
        <f t="shared" si="40"/>
        <v>121619055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Индустриален капитал - Холдинг АД</v>
      </c>
      <c r="B619" s="426" t="str">
        <f t="shared" si="40"/>
        <v>121619055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Индустриален капитал - Холдинг АД</v>
      </c>
      <c r="B620" s="426" t="str">
        <f t="shared" si="40"/>
        <v>121619055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Индустриален капитал - Холдинг АД</v>
      </c>
      <c r="B621" s="426" t="str">
        <f t="shared" si="40"/>
        <v>121619055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Индустриален капитал - Холдинг АД</v>
      </c>
      <c r="B622" s="426" t="str">
        <f t="shared" si="40"/>
        <v>121619055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Индустриален капитал - Холдинг АД</v>
      </c>
      <c r="B623" s="426" t="str">
        <f t="shared" si="40"/>
        <v>121619055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Индустриален капитал - Холдинг АД</v>
      </c>
      <c r="B624" s="426" t="str">
        <f t="shared" si="40"/>
        <v>121619055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Индустриален капитал - Холдинг АД</v>
      </c>
      <c r="B625" s="426" t="str">
        <f t="shared" si="40"/>
        <v>121619055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Индустриален капитал - Холдинг АД</v>
      </c>
      <c r="B626" s="426" t="str">
        <f t="shared" si="40"/>
        <v>121619055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Индустриален капитал - Холдинг АД</v>
      </c>
      <c r="B627" s="426" t="str">
        <f t="shared" si="40"/>
        <v>121619055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Индустриален капитал - Холдинг АД</v>
      </c>
      <c r="B628" s="426" t="str">
        <f t="shared" si="40"/>
        <v>121619055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Индустриален капитал - Холдинг АД</v>
      </c>
      <c r="B629" s="426" t="str">
        <f t="shared" si="40"/>
        <v>121619055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Индустриален капитал - Холдинг АД</v>
      </c>
      <c r="B630" s="426" t="str">
        <f t="shared" si="40"/>
        <v>121619055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Индустриален капитал - Холдинг АД</v>
      </c>
      <c r="B631" s="426" t="str">
        <f t="shared" si="40"/>
        <v>121619055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Индустриален капитал - Холдинг АД</v>
      </c>
      <c r="B632" s="426" t="str">
        <f t="shared" si="40"/>
        <v>121619055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Индустриален капитал - Холдинг АД</v>
      </c>
      <c r="B633" s="426" t="str">
        <f t="shared" si="40"/>
        <v>121619055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Индустриален капитал - Холдинг АД</v>
      </c>
      <c r="B634" s="426" t="str">
        <f t="shared" si="40"/>
        <v>121619055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Индустриален капитал - Холдинг АД</v>
      </c>
      <c r="B635" s="426" t="str">
        <f t="shared" si="40"/>
        <v>121619055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Индустриален капитал - Холдинг АД</v>
      </c>
      <c r="B636" s="426" t="str">
        <f t="shared" si="40"/>
        <v>121619055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Индустриален капитал - Холдинг АД</v>
      </c>
      <c r="B637" s="426" t="str">
        <f t="shared" si="40"/>
        <v>121619055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Индустриален капитал - Холдинг АД</v>
      </c>
      <c r="B638" s="426" t="str">
        <f t="shared" si="40"/>
        <v>121619055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Индустриален капитал - Холдинг АД</v>
      </c>
      <c r="B639" s="426" t="str">
        <f t="shared" si="40"/>
        <v>121619055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Индустриален капитал - Холдинг АД</v>
      </c>
      <c r="B640" s="426" t="str">
        <f t="shared" si="40"/>
        <v>121619055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Индустриален капитал - Холдинг АД</v>
      </c>
      <c r="B641" s="426" t="str">
        <f t="shared" si="40"/>
        <v>121619055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Индустриален капитал - Холдинг АД</v>
      </c>
      <c r="B642" s="426" t="str">
        <f t="shared" si="40"/>
        <v>121619055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Индустриален капитал - Холдинг АД</v>
      </c>
      <c r="B643" s="426" t="str">
        <f t="shared" si="40"/>
        <v>121619055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Индустриален капитал - Холдинг АД</v>
      </c>
      <c r="B644" s="426" t="str">
        <f t="shared" si="40"/>
        <v>121619055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Индустриален капитал - Холдинг АД</v>
      </c>
      <c r="B645" s="426" t="str">
        <f t="shared" si="40"/>
        <v>121619055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Индустриален капитал - Холдинг АД</v>
      </c>
      <c r="B646" s="426" t="str">
        <f t="shared" si="40"/>
        <v>121619055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Индустриален капитал - Холдинг АД</v>
      </c>
      <c r="B647" s="426" t="str">
        <f t="shared" si="40"/>
        <v>121619055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Индустриален капитал - Холдинг АД</v>
      </c>
      <c r="B648" s="426" t="str">
        <f t="shared" si="40"/>
        <v>121619055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Индустриален капитал - Холдинг АД</v>
      </c>
      <c r="B649" s="426" t="str">
        <f t="shared" si="40"/>
        <v>121619055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Индустриален капитал - Холдинг АД</v>
      </c>
      <c r="B650" s="426" t="str">
        <f t="shared" si="40"/>
        <v>121619055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Индустриален капитал - Холдинг АД</v>
      </c>
      <c r="B651" s="426" t="str">
        <f t="shared" si="40"/>
        <v>121619055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Индустриален капитал - Холдинг АД</v>
      </c>
      <c r="B652" s="426" t="str">
        <f t="shared" si="40"/>
        <v>121619055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Индустриален капитал - Холдинг АД</v>
      </c>
      <c r="B653" s="426" t="str">
        <f t="shared" ref="B653:B716" si="43">pdeBulstat</f>
        <v>121619055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Индустриален капитал - Холдинг АД</v>
      </c>
      <c r="B654" s="426" t="str">
        <f t="shared" si="43"/>
        <v>121619055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Индустриален капитал - Холдинг АД</v>
      </c>
      <c r="B655" s="426" t="str">
        <f t="shared" si="43"/>
        <v>121619055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Индустриален капитал - Холдинг АД</v>
      </c>
      <c r="B656" s="426" t="str">
        <f t="shared" si="43"/>
        <v>121619055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Индустриален капитал - Холдинг АД</v>
      </c>
      <c r="B657" s="426" t="str">
        <f t="shared" si="43"/>
        <v>121619055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Индустриален капитал - Холдинг АД</v>
      </c>
      <c r="B658" s="426" t="str">
        <f t="shared" si="43"/>
        <v>121619055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Индустриален капитал - Холдинг АД</v>
      </c>
      <c r="B659" s="426" t="str">
        <f t="shared" si="43"/>
        <v>121619055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Индустриален капитал - Холдинг АД</v>
      </c>
      <c r="B660" s="426" t="str">
        <f t="shared" si="43"/>
        <v>121619055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Индустриален капитал - Холдинг АД</v>
      </c>
      <c r="B661" s="426" t="str">
        <f t="shared" si="43"/>
        <v>121619055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Индустриален капитал - Холдинг АД</v>
      </c>
      <c r="B662" s="426" t="str">
        <f t="shared" si="43"/>
        <v>121619055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Индустриален капитал - Холдинг АД</v>
      </c>
      <c r="B663" s="426" t="str">
        <f t="shared" si="43"/>
        <v>121619055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Индустриален капитал - Холдинг АД</v>
      </c>
      <c r="B664" s="426" t="str">
        <f t="shared" si="43"/>
        <v>121619055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Индустриален капитал - Холдинг АД</v>
      </c>
      <c r="B665" s="426" t="str">
        <f t="shared" si="43"/>
        <v>121619055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Индустриален капитал - Холдинг АД</v>
      </c>
      <c r="B666" s="426" t="str">
        <f t="shared" si="43"/>
        <v>121619055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Индустриален капитал - Холдинг АД</v>
      </c>
      <c r="B667" s="426" t="str">
        <f t="shared" si="43"/>
        <v>121619055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Индустриален капитал - Холдинг АД</v>
      </c>
      <c r="B668" s="426" t="str">
        <f t="shared" si="43"/>
        <v>121619055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Индустриален капитал - Холдинг АД</v>
      </c>
      <c r="B669" s="426" t="str">
        <f t="shared" si="43"/>
        <v>121619055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Индустриален капитал - Холдинг АД</v>
      </c>
      <c r="B670" s="426" t="str">
        <f t="shared" si="43"/>
        <v>121619055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Индустриален капитал - Холдинг АД</v>
      </c>
      <c r="B671" s="426" t="str">
        <f t="shared" si="43"/>
        <v>121619055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Индустриален капитал - Холдинг АД</v>
      </c>
      <c r="B672" s="426" t="str">
        <f t="shared" si="43"/>
        <v>121619055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Индустриален капитал - Холдинг АД</v>
      </c>
      <c r="B673" s="426" t="str">
        <f t="shared" si="43"/>
        <v>121619055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Индустриален капитал - Холдинг АД</v>
      </c>
      <c r="B674" s="426" t="str">
        <f t="shared" si="43"/>
        <v>121619055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Индустриален капитал - Холдинг АД</v>
      </c>
      <c r="B675" s="426" t="str">
        <f t="shared" si="43"/>
        <v>121619055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Индустриален капитал - Холдинг АД</v>
      </c>
      <c r="B676" s="426" t="str">
        <f t="shared" si="43"/>
        <v>121619055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Индустриален капитал - Холдинг АД</v>
      </c>
      <c r="B677" s="426" t="str">
        <f t="shared" si="43"/>
        <v>121619055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Индустриален капитал - Холдинг АД</v>
      </c>
      <c r="B678" s="426" t="str">
        <f t="shared" si="43"/>
        <v>121619055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Индустриален капитал - Холдинг АД</v>
      </c>
      <c r="B679" s="426" t="str">
        <f t="shared" si="43"/>
        <v>121619055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Индустриален капитал - Холдинг АД</v>
      </c>
      <c r="B680" s="426" t="str">
        <f t="shared" si="43"/>
        <v>121619055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Индустриален капитал - Холдинг АД</v>
      </c>
      <c r="B681" s="426" t="str">
        <f t="shared" si="43"/>
        <v>121619055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Индустриален капитал - Холдинг АД</v>
      </c>
      <c r="B682" s="426" t="str">
        <f t="shared" si="43"/>
        <v>121619055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Индустриален капитал - Холдинг АД</v>
      </c>
      <c r="B683" s="426" t="str">
        <f t="shared" si="43"/>
        <v>121619055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Индустриален капитал - Холдинг АД</v>
      </c>
      <c r="B684" s="426" t="str">
        <f t="shared" si="43"/>
        <v>121619055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Индустриален капитал - Холдинг АД</v>
      </c>
      <c r="B685" s="426" t="str">
        <f t="shared" si="43"/>
        <v>121619055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Индустриален капитал - Холдинг АД</v>
      </c>
      <c r="B686" s="426" t="str">
        <f t="shared" si="43"/>
        <v>121619055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Индустриален капитал - Холдинг АД</v>
      </c>
      <c r="B687" s="426" t="str">
        <f t="shared" si="43"/>
        <v>121619055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Индустриален капитал - Холдинг АД</v>
      </c>
      <c r="B688" s="426" t="str">
        <f t="shared" si="43"/>
        <v>121619055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Индустриален капитал - Холдинг АД</v>
      </c>
      <c r="B689" s="426" t="str">
        <f t="shared" si="43"/>
        <v>121619055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Индустриален капитал - Холдинг АД</v>
      </c>
      <c r="B690" s="426" t="str">
        <f t="shared" si="43"/>
        <v>121619055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Индустриален капитал - Холдинг АД</v>
      </c>
      <c r="B691" s="426" t="str">
        <f t="shared" si="43"/>
        <v>121619055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Индустриален капитал - Холдинг АД</v>
      </c>
      <c r="B692" s="426" t="str">
        <f t="shared" si="43"/>
        <v>121619055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Индустриален капитал - Холдинг АД</v>
      </c>
      <c r="B693" s="426" t="str">
        <f t="shared" si="43"/>
        <v>121619055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Индустриален капитал - Холдинг АД</v>
      </c>
      <c r="B694" s="426" t="str">
        <f t="shared" si="43"/>
        <v>121619055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Индустриален капитал - Холдинг АД</v>
      </c>
      <c r="B695" s="426" t="str">
        <f t="shared" si="43"/>
        <v>121619055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Индустриален капитал - Холдинг АД</v>
      </c>
      <c r="B696" s="426" t="str">
        <f t="shared" si="43"/>
        <v>121619055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Индустриален капитал - Холдинг АД</v>
      </c>
      <c r="B697" s="426" t="str">
        <f t="shared" si="43"/>
        <v>121619055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Индустриален капитал - Холдинг АД</v>
      </c>
      <c r="B698" s="426" t="str">
        <f t="shared" si="43"/>
        <v>121619055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Индустриален капитал - Холдинг АД</v>
      </c>
      <c r="B699" s="426" t="str">
        <f t="shared" si="43"/>
        <v>121619055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Индустриален капитал - Холдинг АД</v>
      </c>
      <c r="B700" s="426" t="str">
        <f t="shared" si="43"/>
        <v>121619055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Индустриален капитал - Холдинг АД</v>
      </c>
      <c r="B701" s="426" t="str">
        <f t="shared" si="43"/>
        <v>121619055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Индустриален капитал - Холдинг АД</v>
      </c>
      <c r="B702" s="426" t="str">
        <f t="shared" si="43"/>
        <v>121619055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Индустриален капитал - Холдинг АД</v>
      </c>
      <c r="B703" s="426" t="str">
        <f t="shared" si="43"/>
        <v>121619055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Индустриален капитал - Холдинг АД</v>
      </c>
      <c r="B704" s="426" t="str">
        <f t="shared" si="43"/>
        <v>121619055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Индустриален капитал - Холдинг АД</v>
      </c>
      <c r="B705" s="426" t="str">
        <f t="shared" si="43"/>
        <v>121619055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Индустриален капитал - Холдинг АД</v>
      </c>
      <c r="B706" s="426" t="str">
        <f t="shared" si="43"/>
        <v>121619055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Индустриален капитал - Холдинг АД</v>
      </c>
      <c r="B707" s="426" t="str">
        <f t="shared" si="43"/>
        <v>121619055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Индустриален капитал - Холдинг АД</v>
      </c>
      <c r="B708" s="426" t="str">
        <f t="shared" si="43"/>
        <v>121619055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Индустриален капитал - Холдинг АД</v>
      </c>
      <c r="B709" s="426" t="str">
        <f t="shared" si="43"/>
        <v>121619055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Индустриален капитал - Холдинг АД</v>
      </c>
      <c r="B710" s="426" t="str">
        <f t="shared" si="43"/>
        <v>121619055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Индустриален капитал - Холдинг АД</v>
      </c>
      <c r="B711" s="426" t="str">
        <f t="shared" si="43"/>
        <v>121619055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Индустриален капитал - Холдинг АД</v>
      </c>
      <c r="B712" s="426" t="str">
        <f t="shared" si="43"/>
        <v>121619055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Индустриален капитал - Холдинг АД</v>
      </c>
      <c r="B713" s="426" t="str">
        <f t="shared" si="43"/>
        <v>121619055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Индустриален капитал - Холдинг АД</v>
      </c>
      <c r="B714" s="426" t="str">
        <f t="shared" si="43"/>
        <v>121619055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Индустриален капитал - Холдинг АД</v>
      </c>
      <c r="B715" s="426" t="str">
        <f t="shared" si="43"/>
        <v>121619055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Индустриален капитал - Холдинг АД</v>
      </c>
      <c r="B716" s="426" t="str">
        <f t="shared" si="43"/>
        <v>121619055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Индустриален капитал - Холдинг АД</v>
      </c>
      <c r="B717" s="426" t="str">
        <f t="shared" ref="B717:B780" si="46">pdeBulstat</f>
        <v>121619055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Индустриален капитал - Холдинг АД</v>
      </c>
      <c r="B718" s="426" t="str">
        <f t="shared" si="46"/>
        <v>121619055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Индустриален капитал - Холдинг АД</v>
      </c>
      <c r="B719" s="426" t="str">
        <f t="shared" si="46"/>
        <v>121619055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Индустриален капитал - Холдинг АД</v>
      </c>
      <c r="B720" s="426" t="str">
        <f t="shared" si="46"/>
        <v>121619055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Индустриален капитал - Холдинг АД</v>
      </c>
      <c r="B721" s="426" t="str">
        <f t="shared" si="46"/>
        <v>121619055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Индустриален капитал - Холдинг АД</v>
      </c>
      <c r="B722" s="426" t="str">
        <f t="shared" si="46"/>
        <v>121619055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Индустриален капитал - Холдинг АД</v>
      </c>
      <c r="B723" s="426" t="str">
        <f t="shared" si="46"/>
        <v>121619055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Индустриален капитал - Холдинг АД</v>
      </c>
      <c r="B724" s="426" t="str">
        <f t="shared" si="46"/>
        <v>121619055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Индустриален капитал - Холдинг АД</v>
      </c>
      <c r="B725" s="426" t="str">
        <f t="shared" si="46"/>
        <v>121619055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Индустриален капитал - Холдинг АД</v>
      </c>
      <c r="B726" s="426" t="str">
        <f t="shared" si="46"/>
        <v>121619055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Индустриален капитал - Холдинг АД</v>
      </c>
      <c r="B727" s="426" t="str">
        <f t="shared" si="46"/>
        <v>121619055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Индустриален капитал - Холдинг АД</v>
      </c>
      <c r="B728" s="426" t="str">
        <f t="shared" si="46"/>
        <v>121619055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Индустриален капитал - Холдинг АД</v>
      </c>
      <c r="B729" s="426" t="str">
        <f t="shared" si="46"/>
        <v>121619055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Индустриален капитал - Холдинг АД</v>
      </c>
      <c r="B730" s="426" t="str">
        <f t="shared" si="46"/>
        <v>121619055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Индустриален капитал - Холдинг АД</v>
      </c>
      <c r="B731" s="426" t="str">
        <f t="shared" si="46"/>
        <v>121619055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Индустриален капитал - Холдинг АД</v>
      </c>
      <c r="B732" s="426" t="str">
        <f t="shared" si="46"/>
        <v>121619055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Индустриален капитал - Холдинг АД</v>
      </c>
      <c r="B733" s="426" t="str">
        <f t="shared" si="46"/>
        <v>121619055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Индустриален капитал - Холдинг АД</v>
      </c>
      <c r="B734" s="426" t="str">
        <f t="shared" si="46"/>
        <v>121619055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Индустриален капитал - Холдинг АД</v>
      </c>
      <c r="B735" s="426" t="str">
        <f t="shared" si="46"/>
        <v>121619055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Индустриален капитал - Холдинг АД</v>
      </c>
      <c r="B736" s="426" t="str">
        <f t="shared" si="46"/>
        <v>121619055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Индустриален капитал - Холдинг АД</v>
      </c>
      <c r="B737" s="426" t="str">
        <f t="shared" si="46"/>
        <v>121619055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Индустриален капитал - Холдинг АД</v>
      </c>
      <c r="B738" s="426" t="str">
        <f t="shared" si="46"/>
        <v>121619055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Индустриален капитал - Холдинг АД</v>
      </c>
      <c r="B739" s="426" t="str">
        <f t="shared" si="46"/>
        <v>121619055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Индустриален капитал - Холдинг АД</v>
      </c>
      <c r="B740" s="426" t="str">
        <f t="shared" si="46"/>
        <v>121619055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Индустриален капитал - Холдинг АД</v>
      </c>
      <c r="B741" s="426" t="str">
        <f t="shared" si="46"/>
        <v>121619055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Индустриален капитал - Холдинг АД</v>
      </c>
      <c r="B742" s="426" t="str">
        <f t="shared" si="46"/>
        <v>121619055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Индустриален капитал - Холдинг АД</v>
      </c>
      <c r="B743" s="426" t="str">
        <f t="shared" si="46"/>
        <v>121619055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Индустриален капитал - Холдинг АД</v>
      </c>
      <c r="B744" s="426" t="str">
        <f t="shared" si="46"/>
        <v>121619055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Индустриален капитал - Холдинг АД</v>
      </c>
      <c r="B745" s="426" t="str">
        <f t="shared" si="46"/>
        <v>121619055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Индустриален капитал - Холдинг АД</v>
      </c>
      <c r="B746" s="426" t="str">
        <f t="shared" si="46"/>
        <v>121619055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Индустриален капитал - Холдинг АД</v>
      </c>
      <c r="B747" s="426" t="str">
        <f t="shared" si="46"/>
        <v>121619055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Индустриален капитал - Холдинг АД</v>
      </c>
      <c r="B748" s="426" t="str">
        <f t="shared" si="46"/>
        <v>121619055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Индустриален капитал - Холдинг АД</v>
      </c>
      <c r="B749" s="426" t="str">
        <f t="shared" si="46"/>
        <v>121619055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Индустриален капитал - Холдинг АД</v>
      </c>
      <c r="B750" s="426" t="str">
        <f t="shared" si="46"/>
        <v>121619055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Индустриален капитал - Холдинг АД</v>
      </c>
      <c r="B751" s="426" t="str">
        <f t="shared" si="46"/>
        <v>121619055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Индустриален капитал - Холдинг АД</v>
      </c>
      <c r="B752" s="426" t="str">
        <f t="shared" si="46"/>
        <v>121619055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Индустриален капитал - Холдинг АД</v>
      </c>
      <c r="B753" s="426" t="str">
        <f t="shared" si="46"/>
        <v>121619055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Индустриален капитал - Холдинг АД</v>
      </c>
      <c r="B754" s="426" t="str">
        <f t="shared" si="46"/>
        <v>121619055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Индустриален капитал - Холдинг АД</v>
      </c>
      <c r="B755" s="426" t="str">
        <f t="shared" si="46"/>
        <v>121619055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Индустриален капитал - Холдинг АД</v>
      </c>
      <c r="B756" s="426" t="str">
        <f t="shared" si="46"/>
        <v>121619055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Индустриален капитал - Холдинг АД</v>
      </c>
      <c r="B757" s="426" t="str">
        <f t="shared" si="46"/>
        <v>121619055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Индустриален капитал - Холдинг АД</v>
      </c>
      <c r="B758" s="426" t="str">
        <f t="shared" si="46"/>
        <v>121619055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Индустриален капитал - Холдинг АД</v>
      </c>
      <c r="B759" s="426" t="str">
        <f t="shared" si="46"/>
        <v>121619055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Индустриален капитал - Холдинг АД</v>
      </c>
      <c r="B760" s="426" t="str">
        <f t="shared" si="46"/>
        <v>121619055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Индустриален капитал - Холдинг АД</v>
      </c>
      <c r="B761" s="426" t="str">
        <f t="shared" si="46"/>
        <v>121619055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Индустриален капитал - Холдинг АД</v>
      </c>
      <c r="B762" s="426" t="str">
        <f t="shared" si="46"/>
        <v>121619055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Индустриален капитал - Холдинг АД</v>
      </c>
      <c r="B763" s="426" t="str">
        <f t="shared" si="46"/>
        <v>121619055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Индустриален капитал - Холдинг АД</v>
      </c>
      <c r="B764" s="426" t="str">
        <f t="shared" si="46"/>
        <v>121619055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Индустриален капитал - Холдинг АД</v>
      </c>
      <c r="B765" s="426" t="str">
        <f t="shared" si="46"/>
        <v>121619055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Индустриален капитал - Холдинг АД</v>
      </c>
      <c r="B766" s="426" t="str">
        <f t="shared" si="46"/>
        <v>121619055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Индустриален капитал - Холдинг АД</v>
      </c>
      <c r="B767" s="426" t="str">
        <f t="shared" si="46"/>
        <v>121619055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Индустриален капитал - Холдинг АД</v>
      </c>
      <c r="B768" s="426" t="str">
        <f t="shared" si="46"/>
        <v>121619055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Индустриален капитал - Холдинг АД</v>
      </c>
      <c r="B769" s="426" t="str">
        <f t="shared" si="46"/>
        <v>121619055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Индустриален капитал - Холдинг АД</v>
      </c>
      <c r="B770" s="426" t="str">
        <f t="shared" si="46"/>
        <v>121619055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Индустриален капитал - Холдинг АД</v>
      </c>
      <c r="B771" s="426" t="str">
        <f t="shared" si="46"/>
        <v>121619055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Индустриален капитал - Холдинг АД</v>
      </c>
      <c r="B772" s="426" t="str">
        <f t="shared" si="46"/>
        <v>121619055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Индустриален капитал - Холдинг АД</v>
      </c>
      <c r="B773" s="426" t="str">
        <f t="shared" si="46"/>
        <v>121619055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Индустриален капитал - Холдинг АД</v>
      </c>
      <c r="B774" s="426" t="str">
        <f t="shared" si="46"/>
        <v>121619055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Индустриален капитал - Холдинг АД</v>
      </c>
      <c r="B775" s="426" t="str">
        <f t="shared" si="46"/>
        <v>121619055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Индустриален капитал - Холдинг АД</v>
      </c>
      <c r="B776" s="426" t="str">
        <f t="shared" si="46"/>
        <v>121619055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Индустриален капитал - Холдинг АД</v>
      </c>
      <c r="B777" s="426" t="str">
        <f t="shared" si="46"/>
        <v>121619055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Индустриален капитал - Холдинг АД</v>
      </c>
      <c r="B778" s="426" t="str">
        <f t="shared" si="46"/>
        <v>121619055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Индустриален капитал - Холдинг АД</v>
      </c>
      <c r="B779" s="426" t="str">
        <f t="shared" si="46"/>
        <v>121619055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Индустриален капитал - Холдинг АД</v>
      </c>
      <c r="B780" s="426" t="str">
        <f t="shared" si="46"/>
        <v>121619055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Индустриален капитал - Холдинг АД</v>
      </c>
      <c r="B781" s="426" t="str">
        <f t="shared" ref="B781:B844" si="49">pdeBulstat</f>
        <v>121619055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Индустриален капитал - Холдинг АД</v>
      </c>
      <c r="B782" s="426" t="str">
        <f t="shared" si="49"/>
        <v>121619055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Индустриален капитал - Холдинг АД</v>
      </c>
      <c r="B783" s="426" t="str">
        <f t="shared" si="49"/>
        <v>121619055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Индустриален капитал - Холдинг АД</v>
      </c>
      <c r="B784" s="426" t="str">
        <f t="shared" si="49"/>
        <v>121619055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Индустриален капитал - Холдинг АД</v>
      </c>
      <c r="B785" s="426" t="str">
        <f t="shared" si="49"/>
        <v>121619055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Индустриален капитал - Холдинг АД</v>
      </c>
      <c r="B786" s="426" t="str">
        <f t="shared" si="49"/>
        <v>121619055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Индустриален капитал - Холдинг АД</v>
      </c>
      <c r="B787" s="426" t="str">
        <f t="shared" si="49"/>
        <v>121619055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Индустриален капитал - Холдинг АД</v>
      </c>
      <c r="B788" s="426" t="str">
        <f t="shared" si="49"/>
        <v>121619055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Индустриален капитал - Холдинг АД</v>
      </c>
      <c r="B789" s="426" t="str">
        <f t="shared" si="49"/>
        <v>121619055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Индустриален капитал - Холдинг АД</v>
      </c>
      <c r="B790" s="426" t="str">
        <f t="shared" si="49"/>
        <v>121619055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Индустриален капитал - Холдинг АД</v>
      </c>
      <c r="B791" s="426" t="str">
        <f t="shared" si="49"/>
        <v>121619055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Индустриален капитал - Холдинг АД</v>
      </c>
      <c r="B792" s="426" t="str">
        <f t="shared" si="49"/>
        <v>121619055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Индустриален капитал - Холдинг АД</v>
      </c>
      <c r="B793" s="426" t="str">
        <f t="shared" si="49"/>
        <v>121619055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Индустриален капитал - Холдинг АД</v>
      </c>
      <c r="B794" s="426" t="str">
        <f t="shared" si="49"/>
        <v>121619055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Индустриален капитал - Холдинг АД</v>
      </c>
      <c r="B795" s="426" t="str">
        <f t="shared" si="49"/>
        <v>121619055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Индустриален капитал - Холдинг АД</v>
      </c>
      <c r="B796" s="426" t="str">
        <f t="shared" si="49"/>
        <v>121619055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Индустриален капитал - Холдинг АД</v>
      </c>
      <c r="B797" s="426" t="str">
        <f t="shared" si="49"/>
        <v>121619055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Индустриален капитал - Холдинг АД</v>
      </c>
      <c r="B798" s="426" t="str">
        <f t="shared" si="49"/>
        <v>121619055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Индустриален капитал - Холдинг АД</v>
      </c>
      <c r="B799" s="426" t="str">
        <f t="shared" si="49"/>
        <v>121619055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Индустриален капитал - Холдинг АД</v>
      </c>
      <c r="B800" s="426" t="str">
        <f t="shared" si="49"/>
        <v>121619055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Индустриален капитал - Холдинг АД</v>
      </c>
      <c r="B801" s="426" t="str">
        <f t="shared" si="49"/>
        <v>121619055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Индустриален капитал - Холдинг АД</v>
      </c>
      <c r="B802" s="426" t="str">
        <f t="shared" si="49"/>
        <v>121619055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Индустриален капитал - Холдинг АД</v>
      </c>
      <c r="B803" s="426" t="str">
        <f t="shared" si="49"/>
        <v>121619055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Индустриален капитал - Холдинг АД</v>
      </c>
      <c r="B804" s="426" t="str">
        <f t="shared" si="49"/>
        <v>121619055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Индустриален капитал - Холдинг АД</v>
      </c>
      <c r="B805" s="426" t="str">
        <f t="shared" si="49"/>
        <v>121619055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Индустриален капитал - Холдинг АД</v>
      </c>
      <c r="B806" s="426" t="str">
        <f t="shared" si="49"/>
        <v>121619055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Индустриален капитал - Холдинг АД</v>
      </c>
      <c r="B807" s="426" t="str">
        <f t="shared" si="49"/>
        <v>121619055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Индустриален капитал - Холдинг АД</v>
      </c>
      <c r="B808" s="426" t="str">
        <f t="shared" si="49"/>
        <v>121619055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Индустриален капитал - Холдинг АД</v>
      </c>
      <c r="B809" s="426" t="str">
        <f t="shared" si="49"/>
        <v>121619055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Индустриален капитал - Холдинг АД</v>
      </c>
      <c r="B810" s="426" t="str">
        <f t="shared" si="49"/>
        <v>121619055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Индустриален капитал - Холдинг АД</v>
      </c>
      <c r="B811" s="426" t="str">
        <f t="shared" si="49"/>
        <v>121619055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Индустриален капитал - Холдинг АД</v>
      </c>
      <c r="B812" s="426" t="str">
        <f t="shared" si="49"/>
        <v>121619055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Индустриален капитал - Холдинг АД</v>
      </c>
      <c r="B813" s="426" t="str">
        <f t="shared" si="49"/>
        <v>121619055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Индустриален капитал - Холдинг АД</v>
      </c>
      <c r="B814" s="426" t="str">
        <f t="shared" si="49"/>
        <v>121619055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Индустриален капитал - Холдинг АД</v>
      </c>
      <c r="B815" s="426" t="str">
        <f t="shared" si="49"/>
        <v>121619055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Индустриален капитал - Холдинг АД</v>
      </c>
      <c r="B816" s="426" t="str">
        <f t="shared" si="49"/>
        <v>121619055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Индустриален капитал - Холдинг АД</v>
      </c>
      <c r="B817" s="426" t="str">
        <f t="shared" si="49"/>
        <v>121619055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Индустриален капитал - Холдинг АД</v>
      </c>
      <c r="B818" s="426" t="str">
        <f t="shared" si="49"/>
        <v>121619055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Индустриален капитал - Холдинг АД</v>
      </c>
      <c r="B819" s="426" t="str">
        <f t="shared" si="49"/>
        <v>121619055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Индустриален капитал - Холдинг АД</v>
      </c>
      <c r="B820" s="426" t="str">
        <f t="shared" si="49"/>
        <v>121619055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Индустриален капитал - Холдинг АД</v>
      </c>
      <c r="B821" s="426" t="str">
        <f t="shared" si="49"/>
        <v>121619055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Индустриален капитал - Холдинг АД</v>
      </c>
      <c r="B822" s="426" t="str">
        <f t="shared" si="49"/>
        <v>121619055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Индустриален капитал - Холдинг АД</v>
      </c>
      <c r="B823" s="426" t="str">
        <f t="shared" si="49"/>
        <v>121619055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Индустриален капитал - Холдинг АД</v>
      </c>
      <c r="B824" s="426" t="str">
        <f t="shared" si="49"/>
        <v>121619055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Индустриален капитал - Холдинг АД</v>
      </c>
      <c r="B825" s="426" t="str">
        <f t="shared" si="49"/>
        <v>121619055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Индустриален капитал - Холдинг АД</v>
      </c>
      <c r="B826" s="426" t="str">
        <f t="shared" si="49"/>
        <v>121619055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Индустриален капитал - Холдинг АД</v>
      </c>
      <c r="B827" s="426" t="str">
        <f t="shared" si="49"/>
        <v>121619055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Индустриален капитал - Холдинг АД</v>
      </c>
      <c r="B828" s="426" t="str">
        <f t="shared" si="49"/>
        <v>121619055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Индустриален капитал - Холдинг АД</v>
      </c>
      <c r="B829" s="426" t="str">
        <f t="shared" si="49"/>
        <v>121619055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Индустриален капитал - Холдинг АД</v>
      </c>
      <c r="B830" s="426" t="str">
        <f t="shared" si="49"/>
        <v>121619055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Индустриален капитал - Холдинг АД</v>
      </c>
      <c r="B831" s="426" t="str">
        <f t="shared" si="49"/>
        <v>121619055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Индустриален капитал - Холдинг АД</v>
      </c>
      <c r="B832" s="426" t="str">
        <f t="shared" si="49"/>
        <v>121619055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Индустриален капитал - Холдинг АД</v>
      </c>
      <c r="B833" s="426" t="str">
        <f t="shared" si="49"/>
        <v>121619055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Индустриален капитал - Холдинг АД</v>
      </c>
      <c r="B834" s="426" t="str">
        <f t="shared" si="49"/>
        <v>121619055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Индустриален капитал - Холдинг АД</v>
      </c>
      <c r="B835" s="426" t="str">
        <f t="shared" si="49"/>
        <v>121619055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Индустриален капитал - Холдинг АД</v>
      </c>
      <c r="B836" s="426" t="str">
        <f t="shared" si="49"/>
        <v>121619055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Индустриален капитал - Холдинг АД</v>
      </c>
      <c r="B837" s="426" t="str">
        <f t="shared" si="49"/>
        <v>121619055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Индустриален капитал - Холдинг АД</v>
      </c>
      <c r="B838" s="426" t="str">
        <f t="shared" si="49"/>
        <v>121619055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Индустриален капитал - Холдинг АД</v>
      </c>
      <c r="B839" s="426" t="str">
        <f t="shared" si="49"/>
        <v>121619055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Индустриален капитал - Холдинг АД</v>
      </c>
      <c r="B840" s="426" t="str">
        <f t="shared" si="49"/>
        <v>121619055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Индустриален капитал - Холдинг АД</v>
      </c>
      <c r="B841" s="426" t="str">
        <f t="shared" si="49"/>
        <v>121619055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Индустриален капитал - Холдинг АД</v>
      </c>
      <c r="B842" s="426" t="str">
        <f t="shared" si="49"/>
        <v>121619055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Индустриален капитал - Холдинг АД</v>
      </c>
      <c r="B843" s="426" t="str">
        <f t="shared" si="49"/>
        <v>121619055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Индустриален капитал - Холдинг АД</v>
      </c>
      <c r="B844" s="426" t="str">
        <f t="shared" si="49"/>
        <v>121619055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Индустриален капитал - Холдинг АД</v>
      </c>
      <c r="B845" s="426" t="str">
        <f t="shared" ref="B845:B910" si="52">pdeBulstat</f>
        <v>121619055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Индустриален капитал - Холдинг АД</v>
      </c>
      <c r="B846" s="426" t="str">
        <f t="shared" si="52"/>
        <v>121619055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Индустриален капитал - Холдинг АД</v>
      </c>
      <c r="B847" s="426" t="str">
        <f t="shared" si="52"/>
        <v>121619055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Индустриален капитал - Холдинг АД</v>
      </c>
      <c r="B848" s="426" t="str">
        <f t="shared" si="52"/>
        <v>121619055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Индустриален капитал - Холдинг АД</v>
      </c>
      <c r="B849" s="426" t="str">
        <f t="shared" si="52"/>
        <v>121619055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Индустриален капитал - Холдинг АД</v>
      </c>
      <c r="B850" s="426" t="str">
        <f t="shared" si="52"/>
        <v>121619055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Индустриален капитал - Холдинг АД</v>
      </c>
      <c r="B851" s="426" t="str">
        <f t="shared" si="52"/>
        <v>121619055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Индустриален капитал - Холдинг АД</v>
      </c>
      <c r="B852" s="426" t="str">
        <f t="shared" si="52"/>
        <v>121619055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Индустриален капитал - Холдинг АД</v>
      </c>
      <c r="B853" s="426" t="str">
        <f t="shared" si="52"/>
        <v>121619055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Индустриален капитал - Холдинг АД</v>
      </c>
      <c r="B854" s="426" t="str">
        <f t="shared" si="52"/>
        <v>121619055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Индустриален капитал - Холдинг АД</v>
      </c>
      <c r="B855" s="426" t="str">
        <f t="shared" si="52"/>
        <v>121619055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Индустриален капитал - Холдинг АД</v>
      </c>
      <c r="B856" s="426" t="str">
        <f t="shared" si="52"/>
        <v>121619055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Индустриален капитал - Холдинг АД</v>
      </c>
      <c r="B857" s="426" t="str">
        <f t="shared" si="52"/>
        <v>121619055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Индустриален капитал - Холдинг АД</v>
      </c>
      <c r="B858" s="426" t="str">
        <f t="shared" si="52"/>
        <v>121619055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Индустриален капитал - Холдинг АД</v>
      </c>
      <c r="B859" s="426" t="str">
        <f t="shared" si="52"/>
        <v>121619055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Индустриален капитал - Холдинг АД</v>
      </c>
      <c r="B860" s="426" t="str">
        <f t="shared" si="52"/>
        <v>121619055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Индустриален капитал - Холдинг АД</v>
      </c>
      <c r="B861" s="426" t="str">
        <f t="shared" si="52"/>
        <v>121619055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Индустриален капитал - Холдинг АД</v>
      </c>
      <c r="B862" s="426" t="str">
        <f t="shared" si="52"/>
        <v>121619055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Индустриален капитал - Холдинг АД</v>
      </c>
      <c r="B863" s="426" t="str">
        <f t="shared" si="52"/>
        <v>121619055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Индустриален капитал - Холдинг АД</v>
      </c>
      <c r="B864" s="426" t="str">
        <f t="shared" si="52"/>
        <v>121619055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Индустриален капитал - Холдинг АД</v>
      </c>
      <c r="B865" s="426" t="str">
        <f t="shared" si="52"/>
        <v>121619055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Индустриален капитал - Холдинг АД</v>
      </c>
      <c r="B866" s="426" t="str">
        <f t="shared" si="52"/>
        <v>121619055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Индустриален капитал - Холдинг АД</v>
      </c>
      <c r="B867" s="426" t="str">
        <f t="shared" si="52"/>
        <v>121619055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Индустриален капитал - Холдинг АД</v>
      </c>
      <c r="B868" s="426" t="str">
        <f t="shared" si="52"/>
        <v>121619055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Индустриален капитал - Холдинг АД</v>
      </c>
      <c r="B869" s="426" t="str">
        <f t="shared" si="52"/>
        <v>121619055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Индустриален капитал - Холдинг АД</v>
      </c>
      <c r="B870" s="426" t="str">
        <f t="shared" si="52"/>
        <v>121619055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Индустриален капитал - Холдинг АД</v>
      </c>
      <c r="B871" s="426" t="str">
        <f t="shared" si="52"/>
        <v>121619055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Индустриален капитал - Холдинг АД</v>
      </c>
      <c r="B872" s="426" t="str">
        <f t="shared" si="52"/>
        <v>121619055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Индустриален капитал - Холдинг АД</v>
      </c>
      <c r="B873" s="426" t="str">
        <f t="shared" si="52"/>
        <v>121619055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Индустриален капитал - Холдинг АД</v>
      </c>
      <c r="B874" s="426" t="str">
        <f t="shared" si="52"/>
        <v>121619055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Индустриален капитал - Холдинг АД</v>
      </c>
      <c r="B875" s="426" t="str">
        <f t="shared" si="52"/>
        <v>121619055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Индустриален капитал - Холдинг АД</v>
      </c>
      <c r="B876" s="426" t="str">
        <f t="shared" si="52"/>
        <v>121619055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Индустриален капитал - Холдинг АД</v>
      </c>
      <c r="B877" s="426" t="str">
        <f t="shared" si="52"/>
        <v>121619055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Индустриален капитал - Холдинг АД</v>
      </c>
      <c r="B878" s="426" t="str">
        <f t="shared" si="52"/>
        <v>121619055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Индустриален капитал - Холдинг АД</v>
      </c>
      <c r="B879" s="426" t="str">
        <f t="shared" si="52"/>
        <v>121619055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Индустриален капитал - Холдинг АД</v>
      </c>
      <c r="B880" s="426" t="str">
        <f t="shared" si="52"/>
        <v>121619055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Индустриален капитал - Холдинг АД</v>
      </c>
      <c r="B881" s="426" t="str">
        <f t="shared" si="52"/>
        <v>121619055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Индустриален капитал - Холдинг АД</v>
      </c>
      <c r="B882" s="426" t="str">
        <f t="shared" si="52"/>
        <v>121619055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Индустриален капитал - Холдинг АД</v>
      </c>
      <c r="B883" s="426" t="str">
        <f t="shared" si="52"/>
        <v>121619055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Индустриален капитал - Холдинг АД</v>
      </c>
      <c r="B884" s="426" t="str">
        <f t="shared" si="52"/>
        <v>121619055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Индустриален капитал - Холдинг АД</v>
      </c>
      <c r="B885" s="426" t="str">
        <f t="shared" si="52"/>
        <v>121619055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Индустриален капитал - Холдинг АД</v>
      </c>
      <c r="B886" s="426" t="str">
        <f t="shared" si="52"/>
        <v>121619055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Индустриален капитал - Холдинг АД</v>
      </c>
      <c r="B887" s="426" t="str">
        <f t="shared" si="52"/>
        <v>121619055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Индустриален капитал - Холдинг АД</v>
      </c>
      <c r="B888" s="426" t="str">
        <f t="shared" si="52"/>
        <v>121619055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Индустриален капитал - Холдинг АД</v>
      </c>
      <c r="B889" s="426" t="str">
        <f t="shared" si="52"/>
        <v>121619055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Индустриален капитал - Холдинг АД</v>
      </c>
      <c r="B890" s="426" t="str">
        <f t="shared" si="52"/>
        <v>121619055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Индустриален капитал - Холдинг АД</v>
      </c>
      <c r="B891" s="426" t="str">
        <f t="shared" si="52"/>
        <v>121619055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Индустриален капитал - Холдинг АД</v>
      </c>
      <c r="B892" s="426" t="str">
        <f t="shared" si="52"/>
        <v>121619055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Индустриален капитал - Холдинг АД</v>
      </c>
      <c r="B893" s="426" t="str">
        <f t="shared" si="52"/>
        <v>121619055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Индустриален капитал - Холдинг АД</v>
      </c>
      <c r="B894" s="426" t="str">
        <f t="shared" si="52"/>
        <v>121619055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Индустриален капитал - Холдинг АД</v>
      </c>
      <c r="B895" s="426" t="str">
        <f t="shared" si="52"/>
        <v>121619055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Индустриален капитал - Холдинг АД</v>
      </c>
      <c r="B896" s="426" t="str">
        <f t="shared" si="52"/>
        <v>121619055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Индустриален капитал - Холдинг АД</v>
      </c>
      <c r="B897" s="426" t="str">
        <f t="shared" si="52"/>
        <v>121619055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Индустриален капитал - Холдинг АД</v>
      </c>
      <c r="B898" s="426" t="str">
        <f t="shared" si="52"/>
        <v>121619055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Индустриален капитал - Холдинг АД</v>
      </c>
      <c r="B899" s="426" t="str">
        <f t="shared" si="52"/>
        <v>121619055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Индустриален капитал - Холдинг АД</v>
      </c>
      <c r="B900" s="426" t="str">
        <f t="shared" si="52"/>
        <v>121619055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Индустриален капитал - Холдинг АД</v>
      </c>
      <c r="B901" s="426" t="str">
        <f t="shared" si="52"/>
        <v>121619055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Индустриален капитал - Холдинг АД</v>
      </c>
      <c r="B902" s="426" t="str">
        <f t="shared" si="52"/>
        <v>121619055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Индустриален капитал - Холдинг АД</v>
      </c>
      <c r="B903" s="426" t="str">
        <f t="shared" si="52"/>
        <v>121619055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Индустриален капитал - Холдинг АД</v>
      </c>
      <c r="B904" s="426" t="str">
        <f t="shared" si="52"/>
        <v>121619055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Индустриален капитал - Холдинг АД</v>
      </c>
      <c r="B905" s="426" t="str">
        <f t="shared" si="52"/>
        <v>121619055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Индустриален капитал - Холдинг АД</v>
      </c>
      <c r="B906" s="426" t="str">
        <f t="shared" si="52"/>
        <v>121619055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Индустриален капитал - Холдинг АД</v>
      </c>
      <c r="B907" s="426" t="str">
        <f t="shared" si="52"/>
        <v>121619055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Индустриален капитал - Холдинг АД</v>
      </c>
      <c r="B908" s="426" t="str">
        <f t="shared" si="52"/>
        <v>121619055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Индустриален капитал - Холдинг АД</v>
      </c>
      <c r="B909" s="426" t="str">
        <f t="shared" si="52"/>
        <v>121619055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Индустриален капитал - Холдинг АД</v>
      </c>
      <c r="B910" s="426" t="str">
        <f t="shared" si="52"/>
        <v>121619055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Индустриален капитал - Холдинг АД</v>
      </c>
      <c r="B912" s="426" t="str">
        <f t="shared" ref="B912:B975" si="55">pdeBulstat</f>
        <v>121619055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Индустриален капитал - Холдинг АД</v>
      </c>
      <c r="B913" s="426" t="str">
        <f t="shared" si="55"/>
        <v>121619055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Индустриален капитал - Холдинг АД</v>
      </c>
      <c r="B914" s="426" t="str">
        <f t="shared" si="55"/>
        <v>121619055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Индустриален капитал - Холдинг АД</v>
      </c>
      <c r="B915" s="426" t="str">
        <f t="shared" si="55"/>
        <v>121619055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Индустриален капитал - Холдинг АД</v>
      </c>
      <c r="B916" s="426" t="str">
        <f t="shared" si="55"/>
        <v>121619055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Индустриален капитал - Холдинг АД</v>
      </c>
      <c r="B917" s="426" t="str">
        <f t="shared" si="55"/>
        <v>121619055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Индустриален капитал - Холдинг АД</v>
      </c>
      <c r="B918" s="426" t="str">
        <f t="shared" si="55"/>
        <v>121619055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Индустриален капитал - Холдинг АД</v>
      </c>
      <c r="B919" s="426" t="str">
        <f t="shared" si="55"/>
        <v>121619055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Индустриален капитал - Холдинг АД</v>
      </c>
      <c r="B920" s="426" t="str">
        <f t="shared" si="55"/>
        <v>121619055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Индустриален капитал - Холдинг АД</v>
      </c>
      <c r="B921" s="426" t="str">
        <f t="shared" si="55"/>
        <v>121619055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Индустриален капитал - Холдинг АД</v>
      </c>
      <c r="B922" s="426" t="str">
        <f t="shared" si="55"/>
        <v>121619055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Индустриален капитал - Холдинг АД</v>
      </c>
      <c r="B923" s="426" t="str">
        <f t="shared" si="55"/>
        <v>121619055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Индустриален капитал - Холдинг АД</v>
      </c>
      <c r="B924" s="426" t="str">
        <f t="shared" si="55"/>
        <v>121619055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Индустриален капитал - Холдинг АД</v>
      </c>
      <c r="B925" s="426" t="str">
        <f t="shared" si="55"/>
        <v>121619055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Индустриален капитал - Холдинг АД</v>
      </c>
      <c r="B926" s="426" t="str">
        <f t="shared" si="55"/>
        <v>121619055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Индустриален капитал - Холдинг АД</v>
      </c>
      <c r="B927" s="426" t="str">
        <f t="shared" si="55"/>
        <v>121619055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Индустриален капитал - Холдинг АД</v>
      </c>
      <c r="B928" s="426" t="str">
        <f t="shared" si="55"/>
        <v>121619055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Индустриален капитал - Холдинг АД</v>
      </c>
      <c r="B929" s="426" t="str">
        <f t="shared" si="55"/>
        <v>121619055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Индустриален капитал - Холдинг АД</v>
      </c>
      <c r="B930" s="426" t="str">
        <f t="shared" si="55"/>
        <v>121619055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Индустриален капитал - Холдинг АД</v>
      </c>
      <c r="B931" s="426" t="str">
        <f t="shared" si="55"/>
        <v>121619055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Индустриален капитал - Холдинг АД</v>
      </c>
      <c r="B932" s="426" t="str">
        <f t="shared" si="55"/>
        <v>121619055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Индустриален капитал - Холдинг АД</v>
      </c>
      <c r="B933" s="426" t="str">
        <f t="shared" si="55"/>
        <v>121619055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Индустриален капитал - Холдинг АД</v>
      </c>
      <c r="B934" s="426" t="str">
        <f t="shared" si="55"/>
        <v>121619055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Индустриален капитал - Холдинг АД</v>
      </c>
      <c r="B935" s="426" t="str">
        <f t="shared" si="55"/>
        <v>121619055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Индустриален капитал - Холдинг АД</v>
      </c>
      <c r="B936" s="426" t="str">
        <f t="shared" si="55"/>
        <v>121619055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Индустриален капитал - Холдинг АД</v>
      </c>
      <c r="B937" s="426" t="str">
        <f t="shared" si="55"/>
        <v>121619055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Индустриален капитал - Холдинг АД</v>
      </c>
      <c r="B938" s="426" t="str">
        <f t="shared" si="55"/>
        <v>121619055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Индустриален капитал - Холдинг АД</v>
      </c>
      <c r="B939" s="426" t="str">
        <f t="shared" si="55"/>
        <v>121619055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Индустриален капитал - Холдинг АД</v>
      </c>
      <c r="B940" s="426" t="str">
        <f t="shared" si="55"/>
        <v>121619055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Индустриален капитал - Холдинг АД</v>
      </c>
      <c r="B941" s="426" t="str">
        <f t="shared" si="55"/>
        <v>121619055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Индустриален капитал - Холдинг АД</v>
      </c>
      <c r="B942" s="426" t="str">
        <f t="shared" si="55"/>
        <v>121619055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Индустриален капитал - Холдинг АД</v>
      </c>
      <c r="B943" s="426" t="str">
        <f t="shared" si="55"/>
        <v>121619055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Индустриален капитал - Холдинг АД</v>
      </c>
      <c r="B944" s="426" t="str">
        <f t="shared" si="55"/>
        <v>121619055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Индустриален капитал - Холдинг АД</v>
      </c>
      <c r="B945" s="426" t="str">
        <f t="shared" si="55"/>
        <v>121619055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Индустриален капитал - Холдинг АД</v>
      </c>
      <c r="B946" s="426" t="str">
        <f t="shared" si="55"/>
        <v>121619055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Индустриален капитал - Холдинг АД</v>
      </c>
      <c r="B947" s="426" t="str">
        <f t="shared" si="55"/>
        <v>121619055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Индустриален капитал - Холдинг АД</v>
      </c>
      <c r="B948" s="426" t="str">
        <f t="shared" si="55"/>
        <v>121619055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Индустриален капитал - Холдинг АД</v>
      </c>
      <c r="B949" s="426" t="str">
        <f t="shared" si="55"/>
        <v>121619055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Индустриален капитал - Холдинг АД</v>
      </c>
      <c r="B950" s="426" t="str">
        <f t="shared" si="55"/>
        <v>121619055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Индустриален капитал - Холдинг АД</v>
      </c>
      <c r="B951" s="426" t="str">
        <f t="shared" si="55"/>
        <v>121619055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Индустриален капитал - Холдинг АД</v>
      </c>
      <c r="B952" s="426" t="str">
        <f t="shared" si="55"/>
        <v>121619055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Индустриален капитал - Холдинг АД</v>
      </c>
      <c r="B953" s="426" t="str">
        <f t="shared" si="55"/>
        <v>121619055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Индустриален капитал - Холдинг АД</v>
      </c>
      <c r="B954" s="426" t="str">
        <f t="shared" si="55"/>
        <v>121619055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Индустриален капитал - Холдинг АД</v>
      </c>
      <c r="B955" s="426" t="str">
        <f t="shared" si="55"/>
        <v>121619055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Индустриален капитал - Холдинг АД</v>
      </c>
      <c r="B956" s="426" t="str">
        <f t="shared" si="55"/>
        <v>121619055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Индустриален капитал - Холдинг АД</v>
      </c>
      <c r="B957" s="426" t="str">
        <f t="shared" si="55"/>
        <v>121619055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Индустриален капитал - Холдинг АД</v>
      </c>
      <c r="B958" s="426" t="str">
        <f t="shared" si="55"/>
        <v>121619055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Индустриален капитал - Холдинг АД</v>
      </c>
      <c r="B959" s="426" t="str">
        <f t="shared" si="55"/>
        <v>121619055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Индустриален капитал - Холдинг АД</v>
      </c>
      <c r="B960" s="426" t="str">
        <f t="shared" si="55"/>
        <v>121619055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Индустриален капитал - Холдинг АД</v>
      </c>
      <c r="B961" s="426" t="str">
        <f t="shared" si="55"/>
        <v>121619055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Индустриален капитал - Холдинг АД</v>
      </c>
      <c r="B962" s="426" t="str">
        <f t="shared" si="55"/>
        <v>121619055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Индустриален капитал - Холдинг АД</v>
      </c>
      <c r="B963" s="426" t="str">
        <f t="shared" si="55"/>
        <v>121619055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Индустриален капитал - Холдинг АД</v>
      </c>
      <c r="B964" s="426" t="str">
        <f t="shared" si="55"/>
        <v>121619055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Индустриален капитал - Холдинг АД</v>
      </c>
      <c r="B965" s="426" t="str">
        <f t="shared" si="55"/>
        <v>121619055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Индустриален капитал - Холдинг АД</v>
      </c>
      <c r="B966" s="426" t="str">
        <f t="shared" si="55"/>
        <v>121619055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Индустриален капитал - Холдинг АД</v>
      </c>
      <c r="B967" s="426" t="str">
        <f t="shared" si="55"/>
        <v>121619055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Индустриален капитал - Холдинг АД</v>
      </c>
      <c r="B968" s="426" t="str">
        <f t="shared" si="55"/>
        <v>121619055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Индустриален капитал - Холдинг АД</v>
      </c>
      <c r="B969" s="426" t="str">
        <f t="shared" si="55"/>
        <v>121619055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Индустриален капитал - Холдинг АД</v>
      </c>
      <c r="B970" s="426" t="str">
        <f t="shared" si="55"/>
        <v>121619055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Индустриален капитал - Холдинг АД</v>
      </c>
      <c r="B971" s="426" t="str">
        <f t="shared" si="55"/>
        <v>121619055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Индустриален капитал - Холдинг АД</v>
      </c>
      <c r="B972" s="426" t="str">
        <f t="shared" si="55"/>
        <v>121619055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Индустриален капитал - Холдинг АД</v>
      </c>
      <c r="B973" s="426" t="str">
        <f t="shared" si="55"/>
        <v>121619055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Индустриален капитал - Холдинг АД</v>
      </c>
      <c r="B974" s="426" t="str">
        <f t="shared" si="55"/>
        <v>121619055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Индустриален капитал - Холдинг АД</v>
      </c>
      <c r="B975" s="426" t="str">
        <f t="shared" si="55"/>
        <v>121619055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Индустриален капитал - Холдинг АД</v>
      </c>
      <c r="B976" s="426" t="str">
        <f t="shared" ref="B976:B1039" si="58">pdeBulstat</f>
        <v>121619055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Индустриален капитал - Холдинг АД</v>
      </c>
      <c r="B977" s="426" t="str">
        <f t="shared" si="58"/>
        <v>121619055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Индустриален капитал - Холдинг АД</v>
      </c>
      <c r="B978" s="426" t="str">
        <f t="shared" si="58"/>
        <v>121619055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Индустриален капитал - Холдинг АД</v>
      </c>
      <c r="B979" s="426" t="str">
        <f t="shared" si="58"/>
        <v>121619055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Индустриален капитал - Холдинг АД</v>
      </c>
      <c r="B980" s="426" t="str">
        <f t="shared" si="58"/>
        <v>121619055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Индустриален капитал - Холдинг АД</v>
      </c>
      <c r="B981" s="426" t="str">
        <f t="shared" si="58"/>
        <v>121619055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Индустриален капитал - Холдинг АД</v>
      </c>
      <c r="B982" s="426" t="str">
        <f t="shared" si="58"/>
        <v>121619055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Индустриален капитал - Холдинг АД</v>
      </c>
      <c r="B983" s="426" t="str">
        <f t="shared" si="58"/>
        <v>121619055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Индустриален капитал - Холдинг АД</v>
      </c>
      <c r="B984" s="426" t="str">
        <f t="shared" si="58"/>
        <v>121619055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Индустриален капитал - Холдинг АД</v>
      </c>
      <c r="B985" s="426" t="str">
        <f t="shared" si="58"/>
        <v>121619055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Индустриален капитал - Холдинг АД</v>
      </c>
      <c r="B986" s="426" t="str">
        <f t="shared" si="58"/>
        <v>121619055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Индустриален капитал - Холдинг АД</v>
      </c>
      <c r="B987" s="426" t="str">
        <f t="shared" si="58"/>
        <v>121619055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Индустриален капитал - Холдинг АД</v>
      </c>
      <c r="B988" s="426" t="str">
        <f t="shared" si="58"/>
        <v>121619055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Индустриален капитал - Холдинг АД</v>
      </c>
      <c r="B989" s="426" t="str">
        <f t="shared" si="58"/>
        <v>121619055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Индустриален капитал - Холдинг АД</v>
      </c>
      <c r="B990" s="426" t="str">
        <f t="shared" si="58"/>
        <v>121619055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Индустриален капитал - Холдинг АД</v>
      </c>
      <c r="B991" s="426" t="str">
        <f t="shared" si="58"/>
        <v>121619055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Индустриален капитал - Холдинг АД</v>
      </c>
      <c r="B992" s="426" t="str">
        <f t="shared" si="58"/>
        <v>121619055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Индустриален капитал - Холдинг АД</v>
      </c>
      <c r="B993" s="426" t="str">
        <f t="shared" si="58"/>
        <v>121619055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Индустриален капитал - Холдинг АД</v>
      </c>
      <c r="B994" s="426" t="str">
        <f t="shared" si="58"/>
        <v>121619055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Индустриален капитал - Холдинг АД</v>
      </c>
      <c r="B995" s="426" t="str">
        <f t="shared" si="58"/>
        <v>121619055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Индустриален капитал - Холдинг АД</v>
      </c>
      <c r="B996" s="426" t="str">
        <f t="shared" si="58"/>
        <v>121619055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Индустриален капитал - Холдинг АД</v>
      </c>
      <c r="B997" s="426" t="str">
        <f t="shared" si="58"/>
        <v>121619055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Индустриален капитал - Холдинг АД</v>
      </c>
      <c r="B998" s="426" t="str">
        <f t="shared" si="58"/>
        <v>121619055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Индустриален капитал - Холдинг АД</v>
      </c>
      <c r="B999" s="426" t="str">
        <f t="shared" si="58"/>
        <v>121619055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Индустриален капитал - Холдинг АД</v>
      </c>
      <c r="B1000" s="426" t="str">
        <f t="shared" si="58"/>
        <v>121619055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Индустриален капитал - Холдинг АД</v>
      </c>
      <c r="B1001" s="426" t="str">
        <f t="shared" si="58"/>
        <v>121619055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Индустриален капитал - Холдинг АД</v>
      </c>
      <c r="B1002" s="426" t="str">
        <f t="shared" si="58"/>
        <v>121619055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Индустриален капитал - Холдинг АД</v>
      </c>
      <c r="B1003" s="426" t="str">
        <f t="shared" si="58"/>
        <v>121619055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Индустриален капитал - Холдинг АД</v>
      </c>
      <c r="B1004" s="426" t="str">
        <f t="shared" si="58"/>
        <v>121619055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Индустриален капитал - Холдинг АД</v>
      </c>
      <c r="B1005" s="426" t="str">
        <f t="shared" si="58"/>
        <v>121619055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Индустриален капитал - Холдинг АД</v>
      </c>
      <c r="B1006" s="426" t="str">
        <f t="shared" si="58"/>
        <v>121619055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Индустриален капитал - Холдинг АД</v>
      </c>
      <c r="B1007" s="426" t="str">
        <f t="shared" si="58"/>
        <v>121619055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Индустриален капитал - Холдинг АД</v>
      </c>
      <c r="B1008" s="426" t="str">
        <f t="shared" si="58"/>
        <v>121619055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Индустриален капитал - Холдинг АД</v>
      </c>
      <c r="B1009" s="426" t="str">
        <f t="shared" si="58"/>
        <v>121619055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Индустриален капитал - Холдинг АД</v>
      </c>
      <c r="B1010" s="426" t="str">
        <f t="shared" si="58"/>
        <v>121619055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Индустриален капитал - Холдинг АД</v>
      </c>
      <c r="B1011" s="426" t="str">
        <f t="shared" si="58"/>
        <v>121619055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Индустриален капитал - Холдинг АД</v>
      </c>
      <c r="B1012" s="426" t="str">
        <f t="shared" si="58"/>
        <v>121619055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Индустриален капитал - Холдинг АД</v>
      </c>
      <c r="B1013" s="426" t="str">
        <f t="shared" si="58"/>
        <v>121619055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Индустриален капитал - Холдинг АД</v>
      </c>
      <c r="B1014" s="426" t="str">
        <f t="shared" si="58"/>
        <v>121619055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Индустриален капитал - Холдинг АД</v>
      </c>
      <c r="B1015" s="426" t="str">
        <f t="shared" si="58"/>
        <v>121619055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Индустриален капитал - Холдинг АД</v>
      </c>
      <c r="B1016" s="426" t="str">
        <f t="shared" si="58"/>
        <v>121619055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Индустриален капитал - Холдинг АД</v>
      </c>
      <c r="B1017" s="426" t="str">
        <f t="shared" si="58"/>
        <v>121619055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Индустриален капитал - Холдинг АД</v>
      </c>
      <c r="B1018" s="426" t="str">
        <f t="shared" si="58"/>
        <v>121619055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Индустриален капитал - Холдинг АД</v>
      </c>
      <c r="B1019" s="426" t="str">
        <f t="shared" si="58"/>
        <v>121619055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Индустриален капитал - Холдинг АД</v>
      </c>
      <c r="B1020" s="426" t="str">
        <f t="shared" si="58"/>
        <v>121619055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Индустриален капитал - Холдинг АД</v>
      </c>
      <c r="B1021" s="426" t="str">
        <f t="shared" si="58"/>
        <v>121619055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Индустриален капитал - Холдинг АД</v>
      </c>
      <c r="B1022" s="426" t="str">
        <f t="shared" si="58"/>
        <v>121619055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Индустриален капитал - Холдинг АД</v>
      </c>
      <c r="B1023" s="426" t="str">
        <f t="shared" si="58"/>
        <v>121619055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Индустриален капитал - Холдинг АД</v>
      </c>
      <c r="B1024" s="426" t="str">
        <f t="shared" si="58"/>
        <v>121619055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Индустриален капитал - Холдинг АД</v>
      </c>
      <c r="B1025" s="426" t="str">
        <f t="shared" si="58"/>
        <v>121619055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Индустриален капитал - Холдинг АД</v>
      </c>
      <c r="B1026" s="426" t="str">
        <f t="shared" si="58"/>
        <v>121619055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Индустриален капитал - Холдинг АД</v>
      </c>
      <c r="B1027" s="426" t="str">
        <f t="shared" si="58"/>
        <v>121619055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Индустриален капитал - Холдинг АД</v>
      </c>
      <c r="B1028" s="426" t="str">
        <f t="shared" si="58"/>
        <v>121619055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Индустриален капитал - Холдинг АД</v>
      </c>
      <c r="B1029" s="426" t="str">
        <f t="shared" si="58"/>
        <v>121619055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Индустриален капитал - Холдинг АД</v>
      </c>
      <c r="B1030" s="426" t="str">
        <f t="shared" si="58"/>
        <v>121619055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Индустриален капитал - Холдинг АД</v>
      </c>
      <c r="B1031" s="426" t="str">
        <f t="shared" si="58"/>
        <v>121619055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Индустриален капитал - Холдинг АД</v>
      </c>
      <c r="B1032" s="426" t="str">
        <f t="shared" si="58"/>
        <v>121619055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Индустриален капитал - Холдинг АД</v>
      </c>
      <c r="B1033" s="426" t="str">
        <f t="shared" si="58"/>
        <v>121619055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Индустриален капитал - Холдинг АД</v>
      </c>
      <c r="B1034" s="426" t="str">
        <f t="shared" si="58"/>
        <v>121619055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Индустриален капитал - Холдинг АД</v>
      </c>
      <c r="B1035" s="426" t="str">
        <f t="shared" si="58"/>
        <v>121619055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Индустриален капитал - Холдинг АД</v>
      </c>
      <c r="B1036" s="426" t="str">
        <f t="shared" si="58"/>
        <v>121619055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Индустриален капитал - Холдинг АД</v>
      </c>
      <c r="B1037" s="426" t="str">
        <f t="shared" si="58"/>
        <v>121619055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Индустриален капитал - Холдинг АД</v>
      </c>
      <c r="B1038" s="426" t="str">
        <f t="shared" si="58"/>
        <v>121619055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Индустриален капитал - Холдинг АД</v>
      </c>
      <c r="B1039" s="426" t="str">
        <f t="shared" si="58"/>
        <v>121619055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Индустриален капитал - Холдинг АД</v>
      </c>
      <c r="B1040" s="426" t="str">
        <f t="shared" ref="B1040:B1103" si="61">pdeBulstat</f>
        <v>121619055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Индустриален капитал - Холдинг АД</v>
      </c>
      <c r="B1041" s="426" t="str">
        <f t="shared" si="61"/>
        <v>121619055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Индустриален капитал - Холдинг АД</v>
      </c>
      <c r="B1042" s="426" t="str">
        <f t="shared" si="61"/>
        <v>121619055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Индустриален капитал - Холдинг АД</v>
      </c>
      <c r="B1043" s="426" t="str">
        <f t="shared" si="61"/>
        <v>121619055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Индустриален капитал - Холдинг АД</v>
      </c>
      <c r="B1044" s="426" t="str">
        <f t="shared" si="61"/>
        <v>121619055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Индустриален капитал - Холдинг АД</v>
      </c>
      <c r="B1045" s="426" t="str">
        <f t="shared" si="61"/>
        <v>121619055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Индустриален капитал - Холдинг АД</v>
      </c>
      <c r="B1046" s="426" t="str">
        <f t="shared" si="61"/>
        <v>121619055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Индустриален капитал - Холдинг АД</v>
      </c>
      <c r="B1047" s="426" t="str">
        <f t="shared" si="61"/>
        <v>121619055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Индустриален капитал - Холдинг АД</v>
      </c>
      <c r="B1048" s="426" t="str">
        <f t="shared" si="61"/>
        <v>121619055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Индустриален капитал - Холдинг АД</v>
      </c>
      <c r="B1049" s="426" t="str">
        <f t="shared" si="61"/>
        <v>121619055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Индустриален капитал - Холдинг АД</v>
      </c>
      <c r="B1050" s="426" t="str">
        <f t="shared" si="61"/>
        <v>121619055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Индустриален капитал - Холдинг АД</v>
      </c>
      <c r="B1051" s="426" t="str">
        <f t="shared" si="61"/>
        <v>121619055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Индустриален капитал - Холдинг АД</v>
      </c>
      <c r="B1052" s="426" t="str">
        <f t="shared" si="61"/>
        <v>121619055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Индустриален капитал - Холдинг АД</v>
      </c>
      <c r="B1053" s="426" t="str">
        <f t="shared" si="61"/>
        <v>121619055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Индустриален капитал - Холдинг АД</v>
      </c>
      <c r="B1054" s="426" t="str">
        <f t="shared" si="61"/>
        <v>121619055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Индустриален капитал - Холдинг АД</v>
      </c>
      <c r="B1055" s="426" t="str">
        <f t="shared" si="61"/>
        <v>121619055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Индустриален капитал - Холдинг АД</v>
      </c>
      <c r="B1056" s="426" t="str">
        <f t="shared" si="61"/>
        <v>121619055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Индустриален капитал - Холдинг АД</v>
      </c>
      <c r="B1057" s="426" t="str">
        <f t="shared" si="61"/>
        <v>121619055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Индустриален капитал - Холдинг АД</v>
      </c>
      <c r="B1058" s="426" t="str">
        <f t="shared" si="61"/>
        <v>121619055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Индустриален капитал - Холдинг АД</v>
      </c>
      <c r="B1059" s="426" t="str">
        <f t="shared" si="61"/>
        <v>121619055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Индустриален капитал - Холдинг АД</v>
      </c>
      <c r="B1060" s="426" t="str">
        <f t="shared" si="61"/>
        <v>121619055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Индустриален капитал - Холдинг АД</v>
      </c>
      <c r="B1061" s="426" t="str">
        <f t="shared" si="61"/>
        <v>121619055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Индустриален капитал - Холдинг АД</v>
      </c>
      <c r="B1062" s="426" t="str">
        <f t="shared" si="61"/>
        <v>121619055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Индустриален капитал - Холдинг АД</v>
      </c>
      <c r="B1063" s="426" t="str">
        <f t="shared" si="61"/>
        <v>121619055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Индустриален капитал - Холдинг АД</v>
      </c>
      <c r="B1064" s="426" t="str">
        <f t="shared" si="61"/>
        <v>121619055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Индустриален капитал - Холдинг АД</v>
      </c>
      <c r="B1065" s="426" t="str">
        <f t="shared" si="61"/>
        <v>121619055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Индустриален капитал - Холдинг АД</v>
      </c>
      <c r="B1066" s="426" t="str">
        <f t="shared" si="61"/>
        <v>121619055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Индустриален капитал - Холдинг АД</v>
      </c>
      <c r="B1067" s="426" t="str">
        <f t="shared" si="61"/>
        <v>121619055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Индустриален капитал - Холдинг АД</v>
      </c>
      <c r="B1068" s="426" t="str">
        <f t="shared" si="61"/>
        <v>121619055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Индустриален капитал - Холдинг АД</v>
      </c>
      <c r="B1069" s="426" t="str">
        <f t="shared" si="61"/>
        <v>121619055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Индустриален капитал - Холдинг АД</v>
      </c>
      <c r="B1070" s="426" t="str">
        <f t="shared" si="61"/>
        <v>121619055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Индустриален капитал - Холдинг АД</v>
      </c>
      <c r="B1071" s="426" t="str">
        <f t="shared" si="61"/>
        <v>121619055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Индустриален капитал - Холдинг АД</v>
      </c>
      <c r="B1072" s="426" t="str">
        <f t="shared" si="61"/>
        <v>121619055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Индустриален капитал - Холдинг АД</v>
      </c>
      <c r="B1073" s="426" t="str">
        <f t="shared" si="61"/>
        <v>121619055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Индустриален капитал - Холдинг АД</v>
      </c>
      <c r="B1074" s="426" t="str">
        <f t="shared" si="61"/>
        <v>121619055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Индустриален капитал - Холдинг АД</v>
      </c>
      <c r="B1075" s="426" t="str">
        <f t="shared" si="61"/>
        <v>121619055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Индустриален капитал - Холдинг АД</v>
      </c>
      <c r="B1076" s="426" t="str">
        <f t="shared" si="61"/>
        <v>121619055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Индустриален капитал - Холдинг АД</v>
      </c>
      <c r="B1077" s="426" t="str">
        <f t="shared" si="61"/>
        <v>121619055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Индустриален капитал - Холдинг АД</v>
      </c>
      <c r="B1078" s="426" t="str">
        <f t="shared" si="61"/>
        <v>121619055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Индустриален капитал - Холдинг АД</v>
      </c>
      <c r="B1079" s="426" t="str">
        <f t="shared" si="61"/>
        <v>121619055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Индустриален капитал - Холдинг АД</v>
      </c>
      <c r="B1080" s="426" t="str">
        <f t="shared" si="61"/>
        <v>121619055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Индустриален капитал - Холдинг АД</v>
      </c>
      <c r="B1081" s="426" t="str">
        <f t="shared" si="61"/>
        <v>121619055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Индустриален капитал - Холдинг АД</v>
      </c>
      <c r="B1082" s="426" t="str">
        <f t="shared" si="61"/>
        <v>121619055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Индустриален капитал - Холдинг АД</v>
      </c>
      <c r="B1083" s="426" t="str">
        <f t="shared" si="61"/>
        <v>121619055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Индустриален капитал - Холдинг АД</v>
      </c>
      <c r="B1084" s="426" t="str">
        <f t="shared" si="61"/>
        <v>121619055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Индустриален капитал - Холдинг АД</v>
      </c>
      <c r="B1085" s="426" t="str">
        <f t="shared" si="61"/>
        <v>121619055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Индустриален капитал - Холдинг АД</v>
      </c>
      <c r="B1086" s="426" t="str">
        <f t="shared" si="61"/>
        <v>121619055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Индустриален капитал - Холдинг АД</v>
      </c>
      <c r="B1087" s="426" t="str">
        <f t="shared" si="61"/>
        <v>121619055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Индустриален капитал - Холдинг АД</v>
      </c>
      <c r="B1088" s="426" t="str">
        <f t="shared" si="61"/>
        <v>121619055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Индустриален капитал - Холдинг АД</v>
      </c>
      <c r="B1089" s="426" t="str">
        <f t="shared" si="61"/>
        <v>121619055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Индустриален капитал - Холдинг АД</v>
      </c>
      <c r="B1090" s="426" t="str">
        <f t="shared" si="61"/>
        <v>121619055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Индустриален капитал - Холдинг АД</v>
      </c>
      <c r="B1091" s="426" t="str">
        <f t="shared" si="61"/>
        <v>121619055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Индустриален капитал - Холдинг АД</v>
      </c>
      <c r="B1092" s="426" t="str">
        <f t="shared" si="61"/>
        <v>121619055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Индустриален капитал - Холдинг АД</v>
      </c>
      <c r="B1093" s="426" t="str">
        <f t="shared" si="61"/>
        <v>121619055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Индустриален капитал - Холдинг АД</v>
      </c>
      <c r="B1094" s="426" t="str">
        <f t="shared" si="61"/>
        <v>121619055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Индустриален капитал - Холдинг АД</v>
      </c>
      <c r="B1095" s="426" t="str">
        <f t="shared" si="61"/>
        <v>121619055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Индустриален капитал - Холдинг АД</v>
      </c>
      <c r="B1096" s="426" t="str">
        <f t="shared" si="61"/>
        <v>121619055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Индустриален капитал - Холдинг АД</v>
      </c>
      <c r="B1097" s="426" t="str">
        <f t="shared" si="61"/>
        <v>121619055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Индустриален капитал - Холдинг АД</v>
      </c>
      <c r="B1098" s="426" t="str">
        <f t="shared" si="61"/>
        <v>121619055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Индустриален капитал - Холдинг АД</v>
      </c>
      <c r="B1099" s="426" t="str">
        <f t="shared" si="61"/>
        <v>121619055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Индустриален капитал - Холдинг АД</v>
      </c>
      <c r="B1100" s="426" t="str">
        <f t="shared" si="61"/>
        <v>121619055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Индустриален капитал - Холдинг АД</v>
      </c>
      <c r="B1101" s="426" t="str">
        <f t="shared" si="61"/>
        <v>121619055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Индустриален капитал - Холдинг АД</v>
      </c>
      <c r="B1102" s="426" t="str">
        <f t="shared" si="61"/>
        <v>121619055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Индустриален капитал - Холдинг АД</v>
      </c>
      <c r="B1103" s="426" t="str">
        <f t="shared" si="61"/>
        <v>121619055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Индустриален капитал - Холдинг АД</v>
      </c>
      <c r="B1104" s="426" t="str">
        <f t="shared" ref="B1104:B1167" si="64">pdeBulstat</f>
        <v>121619055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Индустриален капитал - Холдинг АД</v>
      </c>
      <c r="B1105" s="426" t="str">
        <f t="shared" si="64"/>
        <v>121619055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Индустриален капитал - Холдинг АД</v>
      </c>
      <c r="B1106" s="426" t="str">
        <f t="shared" si="64"/>
        <v>121619055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Индустриален капитал - Холдинг АД</v>
      </c>
      <c r="B1107" s="426" t="str">
        <f t="shared" si="64"/>
        <v>121619055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Индустриален капитал - Холдинг АД</v>
      </c>
      <c r="B1108" s="426" t="str">
        <f t="shared" si="64"/>
        <v>121619055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Индустриален капитал - Холдинг АД</v>
      </c>
      <c r="B1109" s="426" t="str">
        <f t="shared" si="64"/>
        <v>121619055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Индустриален капитал - Холдинг АД</v>
      </c>
      <c r="B1110" s="426" t="str">
        <f t="shared" si="64"/>
        <v>121619055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Индустриален капитал - Холдинг АД</v>
      </c>
      <c r="B1111" s="426" t="str">
        <f t="shared" si="64"/>
        <v>121619055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Индустриален капитал - Холдинг АД</v>
      </c>
      <c r="B1112" s="426" t="str">
        <f t="shared" si="64"/>
        <v>121619055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Индустриален капитал - Холдинг АД</v>
      </c>
      <c r="B1113" s="426" t="str">
        <f t="shared" si="64"/>
        <v>121619055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Индустриален капитал - Холдинг АД</v>
      </c>
      <c r="B1114" s="426" t="str">
        <f t="shared" si="64"/>
        <v>121619055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Индустриален капитал - Холдинг АД</v>
      </c>
      <c r="B1115" s="426" t="str">
        <f t="shared" si="64"/>
        <v>121619055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Индустриален капитал - Холдинг АД</v>
      </c>
      <c r="B1116" s="426" t="str">
        <f t="shared" si="64"/>
        <v>121619055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Индустриален капитал - Холдинг АД</v>
      </c>
      <c r="B1117" s="426" t="str">
        <f t="shared" si="64"/>
        <v>121619055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Индустриален капитал - Холдинг АД</v>
      </c>
      <c r="B1118" s="426" t="str">
        <f t="shared" si="64"/>
        <v>121619055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Индустриален капитал - Холдинг АД</v>
      </c>
      <c r="B1119" s="426" t="str">
        <f t="shared" si="64"/>
        <v>121619055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Индустриален капитал - Холдинг АД</v>
      </c>
      <c r="B1120" s="426" t="str">
        <f t="shared" si="64"/>
        <v>121619055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Индустриален капитал - Холдинг АД</v>
      </c>
      <c r="B1121" s="426" t="str">
        <f t="shared" si="64"/>
        <v>121619055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Индустриален капитал - Холдинг АД</v>
      </c>
      <c r="B1122" s="426" t="str">
        <f t="shared" si="64"/>
        <v>121619055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Индустриален капитал - Холдинг АД</v>
      </c>
      <c r="B1123" s="426" t="str">
        <f t="shared" si="64"/>
        <v>121619055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Индустриален капитал - Холдинг АД</v>
      </c>
      <c r="B1124" s="426" t="str">
        <f t="shared" si="64"/>
        <v>121619055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Индустриален капитал - Холдинг АД</v>
      </c>
      <c r="B1125" s="426" t="str">
        <f t="shared" si="64"/>
        <v>121619055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Индустриален капитал - Холдинг АД</v>
      </c>
      <c r="B1126" s="426" t="str">
        <f t="shared" si="64"/>
        <v>121619055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Индустриален капитал - Холдинг АД</v>
      </c>
      <c r="B1127" s="426" t="str">
        <f t="shared" si="64"/>
        <v>121619055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Индустриален капитал - Холдинг АД</v>
      </c>
      <c r="B1128" s="426" t="str">
        <f t="shared" si="64"/>
        <v>121619055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Индустриален капитал - Холдинг АД</v>
      </c>
      <c r="B1129" s="426" t="str">
        <f t="shared" si="64"/>
        <v>121619055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Индустриален капитал - Холдинг АД</v>
      </c>
      <c r="B1130" s="426" t="str">
        <f t="shared" si="64"/>
        <v>121619055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Индустриален капитал - Холдинг АД</v>
      </c>
      <c r="B1131" s="426" t="str">
        <f t="shared" si="64"/>
        <v>121619055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Индустриален капитал - Холдинг АД</v>
      </c>
      <c r="B1132" s="426" t="str">
        <f t="shared" si="64"/>
        <v>121619055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Индустриален капитал - Холдинг АД</v>
      </c>
      <c r="B1133" s="426" t="str">
        <f t="shared" si="64"/>
        <v>121619055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Индустриален капитал - Холдинг АД</v>
      </c>
      <c r="B1134" s="426" t="str">
        <f t="shared" si="64"/>
        <v>121619055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Индустриален капитал - Холдинг АД</v>
      </c>
      <c r="B1135" s="426" t="str">
        <f t="shared" si="64"/>
        <v>121619055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Индустриален капитал - Холдинг АД</v>
      </c>
      <c r="B1136" s="426" t="str">
        <f t="shared" si="64"/>
        <v>121619055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Индустриален капитал - Холдинг АД</v>
      </c>
      <c r="B1137" s="426" t="str">
        <f t="shared" si="64"/>
        <v>121619055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Индустриален капитал - Холдинг АД</v>
      </c>
      <c r="B1138" s="426" t="str">
        <f t="shared" si="64"/>
        <v>121619055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Индустриален капитал - Холдинг АД</v>
      </c>
      <c r="B1139" s="426" t="str">
        <f t="shared" si="64"/>
        <v>121619055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Индустриален капитал - Холдинг АД</v>
      </c>
      <c r="B1140" s="426" t="str">
        <f t="shared" si="64"/>
        <v>121619055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Индустриален капитал - Холдинг АД</v>
      </c>
      <c r="B1141" s="426" t="str">
        <f t="shared" si="64"/>
        <v>121619055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Индустриален капитал - Холдинг АД</v>
      </c>
      <c r="B1142" s="426" t="str">
        <f t="shared" si="64"/>
        <v>121619055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Индустриален капитал - Холдинг АД</v>
      </c>
      <c r="B1143" s="426" t="str">
        <f t="shared" si="64"/>
        <v>121619055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Индустриален капитал - Холдинг АД</v>
      </c>
      <c r="B1144" s="426" t="str">
        <f t="shared" si="64"/>
        <v>121619055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Индустриален капитал - Холдинг АД</v>
      </c>
      <c r="B1145" s="426" t="str">
        <f t="shared" si="64"/>
        <v>121619055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Индустриален капитал - Холдинг АД</v>
      </c>
      <c r="B1146" s="426" t="str">
        <f t="shared" si="64"/>
        <v>121619055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Индустриален капитал - Холдинг АД</v>
      </c>
      <c r="B1147" s="426" t="str">
        <f t="shared" si="64"/>
        <v>121619055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Индустриален капитал - Холдинг АД</v>
      </c>
      <c r="B1148" s="426" t="str">
        <f t="shared" si="64"/>
        <v>121619055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Индустриален капитал - Холдинг АД</v>
      </c>
      <c r="B1149" s="426" t="str">
        <f t="shared" si="64"/>
        <v>121619055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Индустриален капитал - Холдинг АД</v>
      </c>
      <c r="B1150" s="426" t="str">
        <f t="shared" si="64"/>
        <v>121619055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Индустриален капитал - Холдинг АД</v>
      </c>
      <c r="B1151" s="426" t="str">
        <f t="shared" si="64"/>
        <v>121619055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Индустриален капитал - Холдинг АД</v>
      </c>
      <c r="B1152" s="426" t="str">
        <f t="shared" si="64"/>
        <v>121619055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Индустриален капитал - Холдинг АД</v>
      </c>
      <c r="B1153" s="426" t="str">
        <f t="shared" si="64"/>
        <v>121619055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Индустриален капитал - Холдинг АД</v>
      </c>
      <c r="B1154" s="426" t="str">
        <f t="shared" si="64"/>
        <v>121619055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Индустриален капитал - Холдинг АД</v>
      </c>
      <c r="B1155" s="426" t="str">
        <f t="shared" si="64"/>
        <v>121619055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Индустриален капитал - Холдинг АД</v>
      </c>
      <c r="B1156" s="426" t="str">
        <f t="shared" si="64"/>
        <v>121619055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Индустриален капитал - Холдинг АД</v>
      </c>
      <c r="B1157" s="426" t="str">
        <f t="shared" si="64"/>
        <v>121619055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Индустриален капитал - Холдинг АД</v>
      </c>
      <c r="B1158" s="426" t="str">
        <f t="shared" si="64"/>
        <v>121619055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Индустриален капитал - Холдинг АД</v>
      </c>
      <c r="B1159" s="426" t="str">
        <f t="shared" si="64"/>
        <v>121619055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Индустриален капитал - Холдинг АД</v>
      </c>
      <c r="B1160" s="426" t="str">
        <f t="shared" si="64"/>
        <v>121619055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Индустриален капитал - Холдинг АД</v>
      </c>
      <c r="B1161" s="426" t="str">
        <f t="shared" si="64"/>
        <v>121619055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Индустриален капитал - Холдинг АД</v>
      </c>
      <c r="B1162" s="426" t="str">
        <f t="shared" si="64"/>
        <v>121619055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Индустриален капитал - Холдинг АД</v>
      </c>
      <c r="B1163" s="426" t="str">
        <f t="shared" si="64"/>
        <v>121619055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Индустриален капитал - Холдинг АД</v>
      </c>
      <c r="B1164" s="426" t="str">
        <f t="shared" si="64"/>
        <v>121619055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Индустриален капитал - Холдинг АД</v>
      </c>
      <c r="B1165" s="426" t="str">
        <f t="shared" si="64"/>
        <v>121619055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Индустриален капитал - Холдинг АД</v>
      </c>
      <c r="B1166" s="426" t="str">
        <f t="shared" si="64"/>
        <v>121619055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Индустриален капитал - Холдинг АД</v>
      </c>
      <c r="B1167" s="426" t="str">
        <f t="shared" si="64"/>
        <v>121619055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Индустриален капитал - Холдинг АД</v>
      </c>
      <c r="B1168" s="426" t="str">
        <f t="shared" ref="B1168:B1195" si="67">pdeBulstat</f>
        <v>121619055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Индустриален капитал - Холдинг АД</v>
      </c>
      <c r="B1169" s="426" t="str">
        <f t="shared" si="67"/>
        <v>121619055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Индустриален капитал - Холдинг АД</v>
      </c>
      <c r="B1170" s="426" t="str">
        <f t="shared" si="67"/>
        <v>121619055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Индустриален капитал - Холдинг АД</v>
      </c>
      <c r="B1171" s="426" t="str">
        <f t="shared" si="67"/>
        <v>121619055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Индустриален капитал - Холдинг АД</v>
      </c>
      <c r="B1172" s="426" t="str">
        <f t="shared" si="67"/>
        <v>121619055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Индустриален капитал - Холдинг АД</v>
      </c>
      <c r="B1173" s="426" t="str">
        <f t="shared" si="67"/>
        <v>121619055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Индустриален капитал - Холдинг АД</v>
      </c>
      <c r="B1174" s="426" t="str">
        <f t="shared" si="67"/>
        <v>121619055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Индустриален капитал - Холдинг АД</v>
      </c>
      <c r="B1175" s="426" t="str">
        <f t="shared" si="67"/>
        <v>121619055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Индустриален капитал - Холдинг АД</v>
      </c>
      <c r="B1176" s="426" t="str">
        <f t="shared" si="67"/>
        <v>121619055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Индустриален капитал - Холдинг АД</v>
      </c>
      <c r="B1177" s="426" t="str">
        <f t="shared" si="67"/>
        <v>121619055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Индустриален капитал - Холдинг АД</v>
      </c>
      <c r="B1178" s="426" t="str">
        <f t="shared" si="67"/>
        <v>121619055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Индустриален капитал - Холдинг АД</v>
      </c>
      <c r="B1179" s="426" t="str">
        <f t="shared" si="67"/>
        <v>121619055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Индустриален капитал - Холдинг АД</v>
      </c>
      <c r="B1180" s="426" t="str">
        <f t="shared" si="67"/>
        <v>121619055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Индустриален капитал - Холдинг АД</v>
      </c>
      <c r="B1181" s="426" t="str">
        <f t="shared" si="67"/>
        <v>121619055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Индустриален капитал - Холдинг АД</v>
      </c>
      <c r="B1182" s="426" t="str">
        <f t="shared" si="67"/>
        <v>121619055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Индустриален капитал - Холдинг АД</v>
      </c>
      <c r="B1183" s="426" t="str">
        <f t="shared" si="67"/>
        <v>121619055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Индустриален капитал - Холдинг АД</v>
      </c>
      <c r="B1184" s="426" t="str">
        <f t="shared" si="67"/>
        <v>121619055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Индустриален капитал - Холдинг АД</v>
      </c>
      <c r="B1185" s="426" t="str">
        <f t="shared" si="67"/>
        <v>121619055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Индустриален капитал - Холдинг АД</v>
      </c>
      <c r="B1186" s="426" t="str">
        <f t="shared" si="67"/>
        <v>121619055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Индустриален капитал - Холдинг АД</v>
      </c>
      <c r="B1187" s="426" t="str">
        <f t="shared" si="67"/>
        <v>121619055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Индустриален капитал - Холдинг АД</v>
      </c>
      <c r="B1188" s="426" t="str">
        <f t="shared" si="67"/>
        <v>121619055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Индустриален капитал - Холдинг АД</v>
      </c>
      <c r="B1189" s="426" t="str">
        <f t="shared" si="67"/>
        <v>121619055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Индустриален капитал - Холдинг АД</v>
      </c>
      <c r="B1190" s="426" t="str">
        <f t="shared" si="67"/>
        <v>121619055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Индустриален капитал - Холдинг АД</v>
      </c>
      <c r="B1191" s="426" t="str">
        <f t="shared" si="67"/>
        <v>121619055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Индустриален капитал - Холдинг АД</v>
      </c>
      <c r="B1192" s="426" t="str">
        <f t="shared" si="67"/>
        <v>121619055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Индустриален капитал - Холдинг АД</v>
      </c>
      <c r="B1193" s="426" t="str">
        <f t="shared" si="67"/>
        <v>121619055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Индустриален капитал - Холдинг АД</v>
      </c>
      <c r="B1194" s="426" t="str">
        <f t="shared" si="67"/>
        <v>121619055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Индустриален капитал - Холдинг АД</v>
      </c>
      <c r="B1195" s="426" t="str">
        <f t="shared" si="67"/>
        <v>121619055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Индустриален капитал - Холдинг АД</v>
      </c>
      <c r="B1197" s="426" t="str">
        <f t="shared" ref="B1197:B1228" si="70">pdeBulstat</f>
        <v>121619055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Индустриален капитал - Холдинг АД</v>
      </c>
      <c r="B1198" s="426" t="str">
        <f t="shared" si="70"/>
        <v>121619055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Индустриален капитал - Холдинг АД</v>
      </c>
      <c r="B1199" s="426" t="str">
        <f t="shared" si="70"/>
        <v>121619055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Индустриален капитал - Холдинг АД</v>
      </c>
      <c r="B1200" s="426" t="str">
        <f t="shared" si="70"/>
        <v>121619055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Индустриален капитал - Холдинг АД</v>
      </c>
      <c r="B1201" s="426" t="str">
        <f t="shared" si="70"/>
        <v>121619055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Индустриален капитал - Холдинг АД</v>
      </c>
      <c r="B1202" s="426" t="str">
        <f t="shared" si="70"/>
        <v>121619055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Индустриален капитал - Холдинг АД</v>
      </c>
      <c r="B1203" s="426" t="str">
        <f t="shared" si="70"/>
        <v>121619055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Индустриален капитал - Холдинг АД</v>
      </c>
      <c r="B1204" s="426" t="str">
        <f t="shared" si="70"/>
        <v>121619055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Индустриален капитал - Холдинг АД</v>
      </c>
      <c r="B1205" s="426" t="str">
        <f t="shared" si="70"/>
        <v>121619055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Индустриален капитал - Холдинг АД</v>
      </c>
      <c r="B1206" s="426" t="str">
        <f t="shared" si="70"/>
        <v>121619055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Индустриален капитал - Холдинг АД</v>
      </c>
      <c r="B1207" s="426" t="str">
        <f t="shared" si="70"/>
        <v>121619055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Индустриален капитал - Холдинг АД</v>
      </c>
      <c r="B1208" s="426" t="str">
        <f t="shared" si="70"/>
        <v>121619055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Индустриален капитал - Холдинг АД</v>
      </c>
      <c r="B1209" s="426" t="str">
        <f t="shared" si="70"/>
        <v>121619055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Индустриален капитал - Холдинг АД</v>
      </c>
      <c r="B1210" s="426" t="str">
        <f t="shared" si="70"/>
        <v>121619055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Индустриален капитал - Холдинг АД</v>
      </c>
      <c r="B1211" s="426" t="str">
        <f t="shared" si="70"/>
        <v>121619055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Индустриален капитал - Холдинг АД</v>
      </c>
      <c r="B1212" s="426" t="str">
        <f t="shared" si="70"/>
        <v>121619055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Индустриален капитал - Холдинг АД</v>
      </c>
      <c r="B1213" s="426" t="str">
        <f t="shared" si="70"/>
        <v>121619055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Индустриален капитал - Холдинг АД</v>
      </c>
      <c r="B1214" s="426" t="str">
        <f t="shared" si="70"/>
        <v>121619055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Индустриален капитал - Холдинг АД</v>
      </c>
      <c r="B1215" s="426" t="str">
        <f t="shared" si="70"/>
        <v>121619055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Индустриален капитал - Холдинг АД</v>
      </c>
      <c r="B1216" s="426" t="str">
        <f t="shared" si="70"/>
        <v>121619055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Индустриален капитал - Холдинг АД</v>
      </c>
      <c r="B1217" s="426" t="str">
        <f t="shared" si="70"/>
        <v>121619055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Индустриален капитал - Холдинг АД</v>
      </c>
      <c r="B1218" s="426" t="str">
        <f t="shared" si="70"/>
        <v>121619055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Индустриален капитал - Холдинг АД</v>
      </c>
      <c r="B1219" s="426" t="str">
        <f t="shared" si="70"/>
        <v>121619055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Индустриален капитал - Холдинг АД</v>
      </c>
      <c r="B1220" s="426" t="str">
        <f t="shared" si="70"/>
        <v>121619055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Индустриален капитал - Холдинг АД</v>
      </c>
      <c r="B1221" s="426" t="str">
        <f t="shared" si="70"/>
        <v>121619055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Индустриален капитал - Холдинг АД</v>
      </c>
      <c r="B1222" s="426" t="str">
        <f t="shared" si="70"/>
        <v>121619055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Индустриален капитал - Холдинг АД</v>
      </c>
      <c r="B1223" s="426" t="str">
        <f t="shared" si="70"/>
        <v>121619055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Индустриален капитал - Холдинг АД</v>
      </c>
      <c r="B1224" s="426" t="str">
        <f t="shared" si="70"/>
        <v>121619055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Индустриален капитал - Холдинг АД</v>
      </c>
      <c r="B1225" s="426" t="str">
        <f t="shared" si="70"/>
        <v>121619055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Индустриален капитал - Холдинг АД</v>
      </c>
      <c r="B1226" s="426" t="str">
        <f t="shared" si="70"/>
        <v>121619055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Индустриален капитал - Холдинг АД</v>
      </c>
      <c r="B1227" s="426" t="str">
        <f t="shared" si="70"/>
        <v>121619055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Индустриален капитал - Холдинг АД</v>
      </c>
      <c r="B1228" s="426" t="str">
        <f t="shared" si="70"/>
        <v>121619055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Индустриален капитал - Холдинг АД</v>
      </c>
      <c r="B1229" s="426" t="str">
        <f t="shared" ref="B1229:B1260" si="73">pdeBulstat</f>
        <v>121619055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Индустриален капитал - Холдинг АД</v>
      </c>
      <c r="B1230" s="426" t="str">
        <f t="shared" si="73"/>
        <v>121619055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Индустриален капитал - Холдинг АД</v>
      </c>
      <c r="B1231" s="426" t="str">
        <f t="shared" si="73"/>
        <v>121619055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Индустриален капитал - Холдинг АД</v>
      </c>
      <c r="B1232" s="426" t="str">
        <f t="shared" si="73"/>
        <v>121619055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Индустриален капитал - Холдинг АД</v>
      </c>
      <c r="B1233" s="426" t="str">
        <f t="shared" si="73"/>
        <v>121619055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Индустриален капитал - Холдинг АД</v>
      </c>
      <c r="B1234" s="426" t="str">
        <f t="shared" si="73"/>
        <v>121619055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Индустриален капитал - Холдинг АД</v>
      </c>
      <c r="B1235" s="426" t="str">
        <f t="shared" si="73"/>
        <v>121619055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Индустриален капитал - Холдинг АД</v>
      </c>
      <c r="B1236" s="426" t="str">
        <f t="shared" si="73"/>
        <v>121619055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Индустриален капитал - Холдинг АД</v>
      </c>
      <c r="B1237" s="426" t="str">
        <f t="shared" si="73"/>
        <v>121619055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Индустриален капитал - Холдинг АД</v>
      </c>
      <c r="B1238" s="426" t="str">
        <f t="shared" si="73"/>
        <v>121619055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Индустриален капитал - Холдинг АД</v>
      </c>
      <c r="B1239" s="426" t="str">
        <f t="shared" si="73"/>
        <v>121619055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Индустриален капитал - Холдинг АД</v>
      </c>
      <c r="B1240" s="426" t="str">
        <f t="shared" si="73"/>
        <v>121619055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Индустриален капитал - Холдинг АД</v>
      </c>
      <c r="B1241" s="426" t="str">
        <f t="shared" si="73"/>
        <v>121619055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Индустриален капитал - Холдинг АД</v>
      </c>
      <c r="B1242" s="426" t="str">
        <f t="shared" si="73"/>
        <v>121619055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Индустриален капитал - Холдинг АД</v>
      </c>
      <c r="B1243" s="426" t="str">
        <f t="shared" si="73"/>
        <v>121619055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Индустриален капитал - Холдинг АД</v>
      </c>
      <c r="B1244" s="426" t="str">
        <f t="shared" si="73"/>
        <v>121619055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Индустриален капитал - Холдинг АД</v>
      </c>
      <c r="B1245" s="426" t="str">
        <f t="shared" si="73"/>
        <v>121619055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Индустриален капитал - Холдинг АД</v>
      </c>
      <c r="B1246" s="426" t="str">
        <f t="shared" si="73"/>
        <v>121619055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Индустриален капитал - Холдинг АД</v>
      </c>
      <c r="B1247" s="426" t="str">
        <f t="shared" si="73"/>
        <v>121619055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Индустриален капитал - Холдинг АД</v>
      </c>
      <c r="B1248" s="426" t="str">
        <f t="shared" si="73"/>
        <v>121619055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Индустриален капитал - Холдинг АД</v>
      </c>
      <c r="B1249" s="426" t="str">
        <f t="shared" si="73"/>
        <v>121619055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Индустриален капитал - Холдинг АД</v>
      </c>
      <c r="B1250" s="426" t="str">
        <f t="shared" si="73"/>
        <v>121619055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Индустриален капитал - Холдинг АД</v>
      </c>
      <c r="B1251" s="426" t="str">
        <f t="shared" si="73"/>
        <v>121619055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Индустриален капитал - Холдинг АД</v>
      </c>
      <c r="B1252" s="426" t="str">
        <f t="shared" si="73"/>
        <v>121619055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Индустриален капитал - Холдинг АД</v>
      </c>
      <c r="B1253" s="426" t="str">
        <f t="shared" si="73"/>
        <v>121619055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Индустриален капитал - Холдинг АД</v>
      </c>
      <c r="B1254" s="426" t="str">
        <f t="shared" si="73"/>
        <v>121619055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Индустриален капитал - Холдинг АД</v>
      </c>
      <c r="B1255" s="426" t="str">
        <f t="shared" si="73"/>
        <v>121619055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Индустриален капитал - Холдинг АД</v>
      </c>
      <c r="B1256" s="426" t="str">
        <f t="shared" si="73"/>
        <v>121619055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Индустриален капитал - Холдинг АД</v>
      </c>
      <c r="B1257" s="426" t="str">
        <f t="shared" si="73"/>
        <v>121619055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Индустриален капитал - Холдинг АД</v>
      </c>
      <c r="B1258" s="426" t="str">
        <f t="shared" si="73"/>
        <v>121619055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Индустриален капитал - Холдинг АД</v>
      </c>
      <c r="B1259" s="426" t="str">
        <f t="shared" si="73"/>
        <v>121619055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Индустриален капитал - Холдинг АД</v>
      </c>
      <c r="B1260" s="426" t="str">
        <f t="shared" si="73"/>
        <v>121619055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Индустриален капитал - Холдинг АД</v>
      </c>
      <c r="B1261" s="426" t="str">
        <f t="shared" ref="B1261:B1294" si="76">pdeBulstat</f>
        <v>121619055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Индустриален капитал - Холдинг АД</v>
      </c>
      <c r="B1262" s="426" t="str">
        <f t="shared" si="76"/>
        <v>121619055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Индустриален капитал - Холдинг АД</v>
      </c>
      <c r="B1263" s="426" t="str">
        <f t="shared" si="76"/>
        <v>121619055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Индустриален капитал - Холдинг АД</v>
      </c>
      <c r="B1264" s="426" t="str">
        <f t="shared" si="76"/>
        <v>121619055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Индустриален капитал - Холдинг АД</v>
      </c>
      <c r="B1265" s="426" t="str">
        <f t="shared" si="76"/>
        <v>121619055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Индустриален капитал - Холдинг АД</v>
      </c>
      <c r="B1266" s="426" t="str">
        <f t="shared" si="76"/>
        <v>121619055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Индустриален капитал - Холдинг АД</v>
      </c>
      <c r="B1267" s="426" t="str">
        <f t="shared" si="76"/>
        <v>121619055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Индустриален капитал - Холдинг АД</v>
      </c>
      <c r="B1268" s="426" t="str">
        <f t="shared" si="76"/>
        <v>121619055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Индустриален капитал - Холдинг АД</v>
      </c>
      <c r="B1269" s="426" t="str">
        <f t="shared" si="76"/>
        <v>121619055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Индустриален капитал - Холдинг АД</v>
      </c>
      <c r="B1270" s="426" t="str">
        <f t="shared" si="76"/>
        <v>121619055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Индустриален капитал - Холдинг АД</v>
      </c>
      <c r="B1271" s="426" t="str">
        <f t="shared" si="76"/>
        <v>121619055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Индустриален капитал - Холдинг АД</v>
      </c>
      <c r="B1272" s="426" t="str">
        <f t="shared" si="76"/>
        <v>121619055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Индустриален капитал - Холдинг АД</v>
      </c>
      <c r="B1273" s="426" t="str">
        <f t="shared" si="76"/>
        <v>121619055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Индустриален капитал - Холдинг АД</v>
      </c>
      <c r="B1274" s="426" t="str">
        <f t="shared" si="76"/>
        <v>121619055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Индустриален капитал - Холдинг АД</v>
      </c>
      <c r="B1275" s="426" t="str">
        <f t="shared" si="76"/>
        <v>121619055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Индустриален капитал - Холдинг АД</v>
      </c>
      <c r="B1276" s="426" t="str">
        <f t="shared" si="76"/>
        <v>121619055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Индустриален капитал - Холдинг АД</v>
      </c>
      <c r="B1277" s="426" t="str">
        <f t="shared" si="76"/>
        <v>121619055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Индустриален капитал - Холдинг АД</v>
      </c>
      <c r="B1278" s="426" t="str">
        <f t="shared" si="76"/>
        <v>121619055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Индустриален капитал - Холдинг АД</v>
      </c>
      <c r="B1279" s="426" t="str">
        <f t="shared" si="76"/>
        <v>121619055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Индустриален капитал - Холдинг АД</v>
      </c>
      <c r="B1280" s="426" t="str">
        <f t="shared" si="76"/>
        <v>121619055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Индустриален капитал - Холдинг АД</v>
      </c>
      <c r="B1281" s="426" t="str">
        <f t="shared" si="76"/>
        <v>121619055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Индустриален капитал - Холдинг АД</v>
      </c>
      <c r="B1282" s="426" t="str">
        <f t="shared" si="76"/>
        <v>121619055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Индустриален капитал - Холдинг АД</v>
      </c>
      <c r="B1283" s="426" t="str">
        <f t="shared" si="76"/>
        <v>121619055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Индустриален капитал - Холдинг АД</v>
      </c>
      <c r="B1284" s="426" t="str">
        <f t="shared" si="76"/>
        <v>121619055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Индустриален капитал - Холдинг АД</v>
      </c>
      <c r="B1285" s="426" t="str">
        <f t="shared" si="76"/>
        <v>121619055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Индустриален капитал - Холдинг АД</v>
      </c>
      <c r="B1286" s="426" t="str">
        <f t="shared" si="76"/>
        <v>121619055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Индустриален капитал - Холдинг АД</v>
      </c>
      <c r="B1287" s="426" t="str">
        <f t="shared" si="76"/>
        <v>121619055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Индустриален капитал - Холдинг АД</v>
      </c>
      <c r="B1288" s="426" t="str">
        <f t="shared" si="76"/>
        <v>121619055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Индустриален капитал - Холдинг АД</v>
      </c>
      <c r="B1289" s="426" t="str">
        <f t="shared" si="76"/>
        <v>121619055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Индустриален капитал - Холдинг АД</v>
      </c>
      <c r="B1290" s="426" t="str">
        <f t="shared" si="76"/>
        <v>121619055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Индустриален капитал - Холдинг АД</v>
      </c>
      <c r="B1291" s="426" t="str">
        <f t="shared" si="76"/>
        <v>121619055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Индустриален капитал - Холдинг АД</v>
      </c>
      <c r="B1292" s="426" t="str">
        <f t="shared" si="76"/>
        <v>121619055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Индустриален капитал - Холдинг АД</v>
      </c>
      <c r="B1293" s="426" t="str">
        <f t="shared" si="76"/>
        <v>121619055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Индустриален капитал - Холдинг АД</v>
      </c>
      <c r="B1294" s="426" t="str">
        <f t="shared" si="76"/>
        <v>121619055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Индустриален капитал - Холдинг АД</v>
      </c>
      <c r="B1296" s="426" t="str">
        <f t="shared" ref="B1296:B1335" si="79">pdeBulstat</f>
        <v>121619055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1940.3458506943593</v>
      </c>
    </row>
    <row r="1297" spans="1:8">
      <c r="A1297" s="426" t="str">
        <f t="shared" si="78"/>
        <v>Индустриален капитал - Холдинг АД</v>
      </c>
      <c r="B1297" s="426" t="str">
        <f t="shared" si="79"/>
        <v>121619055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Индустриален капитал - Холдинг АД</v>
      </c>
      <c r="B1298" s="426" t="str">
        <f t="shared" si="79"/>
        <v>121619055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5380.3244658278072</v>
      </c>
    </row>
    <row r="1299" spans="1:8">
      <c r="A1299" s="426" t="str">
        <f t="shared" si="78"/>
        <v>Индустриален капитал - Холдинг АД</v>
      </c>
      <c r="B1299" s="426" t="str">
        <f t="shared" si="79"/>
        <v>121619055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225.8392396067143</v>
      </c>
    </row>
    <row r="1300" spans="1:8">
      <c r="A1300" s="426" t="str">
        <f t="shared" si="78"/>
        <v>Индустриален капитал - Холдинг АД</v>
      </c>
      <c r="B1300" s="426" t="str">
        <f t="shared" si="79"/>
        <v>121619055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7546.5095561288817</v>
      </c>
    </row>
    <row r="1301" spans="1:8">
      <c r="A1301" s="426" t="str">
        <f t="shared" si="78"/>
        <v>Индустриален капитал - Холдинг АД</v>
      </c>
      <c r="B1301" s="426" t="str">
        <f t="shared" si="79"/>
        <v>121619055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Индустриален капитал - Холдинг АД</v>
      </c>
      <c r="B1302" s="426" t="str">
        <f t="shared" si="79"/>
        <v>121619055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Индустриален капитал - Холдинг АД</v>
      </c>
      <c r="B1303" s="426" t="str">
        <f t="shared" si="79"/>
        <v>121619055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Индустриален капитал - Холдинг АД</v>
      </c>
      <c r="B1304" s="426" t="str">
        <f t="shared" si="79"/>
        <v>121619055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Индустриален капитал - Холдинг АД</v>
      </c>
      <c r="B1305" s="426" t="str">
        <f t="shared" si="79"/>
        <v>121619055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Индустриален капитал - Холдинг АД</v>
      </c>
      <c r="B1306" s="426" t="str">
        <f t="shared" si="79"/>
        <v>121619055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Индустриален капитал - Холдинг АД</v>
      </c>
      <c r="B1307" s="426" t="str">
        <f t="shared" si="79"/>
        <v>121619055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Индустриален капитал - Холдинг АД</v>
      </c>
      <c r="B1308" s="426" t="str">
        <f t="shared" si="79"/>
        <v>121619055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Индустриален капитал - Холдинг АД</v>
      </c>
      <c r="B1309" s="426" t="str">
        <f t="shared" si="79"/>
        <v>121619055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Индустриален капитал - Холдинг АД</v>
      </c>
      <c r="B1310" s="426" t="str">
        <f t="shared" si="79"/>
        <v>121619055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Индустриален капитал - Холдинг АД</v>
      </c>
      <c r="B1311" s="426" t="str">
        <f t="shared" si="79"/>
        <v>121619055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Индустриален капитал - Холдинг АД</v>
      </c>
      <c r="B1312" s="426" t="str">
        <f t="shared" si="79"/>
        <v>121619055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Индустриален капитал - Холдинг АД</v>
      </c>
      <c r="B1313" s="426" t="str">
        <f t="shared" si="79"/>
        <v>121619055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Индустриален капитал - Холдинг АД</v>
      </c>
      <c r="B1314" s="426" t="str">
        <f t="shared" si="79"/>
        <v>121619055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Индустриален капитал - Холдинг АД</v>
      </c>
      <c r="B1315" s="426" t="str">
        <f t="shared" si="79"/>
        <v>121619055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Индустриален капитал - Холдинг АД</v>
      </c>
      <c r="B1316" s="426" t="str">
        <f t="shared" si="79"/>
        <v>121619055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Индустриален капитал - Холдинг АД</v>
      </c>
      <c r="B1317" s="426" t="str">
        <f t="shared" si="79"/>
        <v>121619055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Индустриален капитал - Холдинг АД</v>
      </c>
      <c r="B1318" s="426" t="str">
        <f t="shared" si="79"/>
        <v>121619055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3728.3403976828254</v>
      </c>
    </row>
    <row r="1319" spans="1:8">
      <c r="A1319" s="426" t="str">
        <f t="shared" si="78"/>
        <v>Индустриален капитал - Холдинг АД</v>
      </c>
      <c r="B1319" s="426" t="str">
        <f t="shared" si="79"/>
        <v>121619055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225.8392396067143</v>
      </c>
    </row>
    <row r="1320" spans="1:8">
      <c r="A1320" s="426" t="str">
        <f t="shared" si="78"/>
        <v>Индустриален капитал - Холдинг АД</v>
      </c>
      <c r="B1320" s="426" t="str">
        <f t="shared" si="79"/>
        <v>121619055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3954.1796372895396</v>
      </c>
    </row>
    <row r="1321" spans="1:8">
      <c r="A1321" s="426" t="str">
        <f t="shared" si="78"/>
        <v>Индустриален капитал - Холдинг АД</v>
      </c>
      <c r="B1321" s="426" t="str">
        <f t="shared" si="79"/>
        <v>121619055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Индустриален капитал - Холдинг АД</v>
      </c>
      <c r="B1322" s="426" t="str">
        <f t="shared" si="79"/>
        <v>121619055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Индустриален капитал - Холдинг АД</v>
      </c>
      <c r="B1323" s="426" t="str">
        <f t="shared" si="79"/>
        <v>121619055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Индустриален капитал - Холдинг АД</v>
      </c>
      <c r="B1324" s="426" t="str">
        <f t="shared" si="79"/>
        <v>121619055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Индустриален капитал - Холдинг АД</v>
      </c>
      <c r="B1325" s="426" t="str">
        <f t="shared" si="79"/>
        <v>121619055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Индустриален капитал - Холдинг АД</v>
      </c>
      <c r="B1326" s="426" t="str">
        <f t="shared" si="79"/>
        <v>121619055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1940.3458506943593</v>
      </c>
    </row>
    <row r="1327" spans="1:8">
      <c r="A1327" s="426" t="str">
        <f t="shared" si="78"/>
        <v>Индустриален капитал - Холдинг АД</v>
      </c>
      <c r="B1327" s="426" t="str">
        <f t="shared" si="79"/>
        <v>121619055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Индустриален капитал - Холдинг АД</v>
      </c>
      <c r="B1328" s="426" t="str">
        <f t="shared" si="79"/>
        <v>121619055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1651.9840681449821</v>
      </c>
    </row>
    <row r="1329" spans="1:8">
      <c r="A1329" s="426" t="str">
        <f t="shared" si="78"/>
        <v>Индустриален капитал - Холдинг АД</v>
      </c>
      <c r="B1329" s="426" t="str">
        <f t="shared" si="79"/>
        <v>121619055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Индустриален капитал - Холдинг АД</v>
      </c>
      <c r="B1330" s="426" t="str">
        <f t="shared" si="79"/>
        <v>121619055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3592.3299188393412</v>
      </c>
    </row>
    <row r="1331" spans="1:8">
      <c r="A1331" s="426" t="str">
        <f t="shared" si="78"/>
        <v>Индустриален капитал - Холдинг АД</v>
      </c>
      <c r="B1331" s="426" t="str">
        <f t="shared" si="79"/>
        <v>121619055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Индустриален капитал - Холдинг АД</v>
      </c>
      <c r="B1332" s="426" t="str">
        <f t="shared" si="79"/>
        <v>121619055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Индустриален капитал - Холдинг АД</v>
      </c>
      <c r="B1333" s="426" t="str">
        <f t="shared" si="79"/>
        <v>121619055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Индустриален капитал - Холдинг АД</v>
      </c>
      <c r="B1334" s="426" t="str">
        <f t="shared" si="79"/>
        <v>121619055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Индустриален капитал - Холдинг АД</v>
      </c>
      <c r="B1335" s="426" t="str">
        <f t="shared" si="79"/>
        <v>121619055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898</v>
      </c>
    </row>
    <row r="2" spans="1:6" ht="15.6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sbawtOOTMNB8+2hV2ST14po3KSK9EIpOBe2/5sIyfr4=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I0XCrGecDJH8710cBIz+4ymNrGu9GwLKMh95AmsPXmY=</DigestValue>
    </Reference>
  </SignedInfo>
  <SignatureValue>VpmvSqT+mKyAwB1jvvq6PHsfo82jO4qR1WEgolxfVIIscTCjTU1nj6EhaXuERPZjdT72sitUycdM
OpI0bybKel+Xj8ubeJ52y5wUtNeTzmGe9Q1qjyddkbRTBShX3GaY4uJTkgA4T0BNVV/BilfE8wSI
2XEVNX4KFaw8/YvpZpMiCcDZzs1EvmefSyCNKOU+6oWRsdvriUHmiw8ud2aSpvC9z4fb9QTZ7TXD
mV9APlvepPcq4Egem9mYA9NjD6GjqOO0YT/K20lkVhAuBQ3JDJeKPyC/qucChCq8zg/2mFEeMGHw
2zKmAr+wuPR6DlBVFOVOd54OadlK2O+0Gd+rGQ==</SignatureValue>
  <KeyInfo>
    <X509Data>
      <X509Certificate>MIIG5zCCBM+gAwIBAgIEI8R7ZzANBgkqhkiG9w0BAQsFADB4MQswCQYDVQQGEwJCRzEYMBYGA1UEYRMPTlRSQkctMjAxMjMwNDI2MRIwEAYDVQQKEwlCT1JJQ0EgQUQxEDAOBgNVBAsTB0ItVHJ1c3QxKTAnBgNVBAMTIEItVHJ1c3QgT3BlcmF0aW9uYWwgUXVhbGlmaWVkIENBMB4XDTI0MDUyNzA3MzYwNVoXDTI3MDUyNzA3MzYwNVowgZUxJDAiBgkqhkiG9w0BCQEWFW4ubmlrb2xvdkBoaWthLWJnLmNvbTEQMA4GA1UEBAwHTmlrb2xvdjEQMA4GA1UEKgwHTmlrb2xheTEZMBcGA1UEBRMQUE5PQkctNzgwNzI5NjI2MjEhMB8GA1UEAwwYTmlrb2xheSBHZW9yZ2lldiBOaWtvbG92MQswCQYDVQQGEwJCRzCCASIwDQYJKoZIhvcNAQEBBQADggEPADCCAQoCggEBANep96g2kJw81vjTnCAbuZYaN4VJ51eiYd2GjUysgCq+ZGKx3+ba4MXB6qZKZzYaLpjvYWiPMUgzkvd1CIVR87BVR70oE5v5eIE+GbUxIioQyjMZ/Jgla/SqS8GRx0BiK5fiB3FmSOOFNBs0nwlv6VMASsTsCmTXBnEN3/7sd7qm45UU09nRmPnA+0hxqh9FwNPKajpEn2+OEREGjbf1wBH4llgUSWs7VfXDjwFjFOasG+Py2S+SWI3sfHtg+ARVL450ZFt2p5/n7gC0NSwVKrApKVofvM3iJ6T0E1WKsLb+bVNa5cXj5fhxgUf7wGCcLoA3BQNh/HWO1U8X++q9ZXkCAwEAAaOCAlkwggJVMB0GA1UdDgQWBBT2vLjU8EzObr3wRPbzMUx3144x6zAfBgNVHSMEGDAWgBQnzwhDBPDFgzdngRdN/AXm22WLsDAgBgNVHRIEGTAXhhVodHRwOi8vd3d3LmItdHJ1c3QuYmcwCQYDVR0TBAIwADBhBgNVHSAEWjBYMEEGCysGAQQB+3YBBgEB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YgGCCsGAQUFBwEDBHwwejAVBggrBgEFBQcLAjAJBgcEAIvsSQEBMAgGBgQAjkYBATAIBgYEAI5GAQQwOAYGBACORgEFMC4wLBYmaHR0cHM6Ly93d3cuYi10cnVzdC5vcmcvcGRzL3Bkc19lbi5wZGYTAmVuMBMGBgQAjkYBBjAJBgcEAI5GAQYBMA0GCSqGSIb3DQEBCwUAA4ICAQC26OHk3rD/h94YaKpyE8VTn+YvaZ7skN9Gg+hVk4+scBRXIPat39cxM+XndzAvFiPODEu8TLPIqz349rCVX+qUx5m+9WnxW3wqJBdyh0QVJpArTIemjAT/Q3lVJEF0aV3Eeyi18TbvF8jhefXoaqxJUOVV9lkZ6GQsZJviDYjECuFbh0j7WAL2TOw6jOcWGTvDQwmw8lnBFBK1zg8z/F8K8NC3dZvTooQWFWonfuLzMeb6lwHstEqcV+DaMJRgaaOBu/fXfdOgAcVTLyaX2I/X0KyH3MPvuZn/FgqqVIDM6/kGJj3hlUI3hQwmIc3iVKpFLEZs2Zq+B3tZfcVuVWkOO1Ilgn5/amr/0p+ag9PgXK3lhp9UKbt657hc8fYOgO8R2EAQaVhharCScD2lOmUKcSeWqDQQvK2J9vqgXt5drT6wICgHzydnJpzZQTuwtLjU0guIsyXlKLdlbHAtyXtYLxNnJVt6QfdjlqX9cW9G0dTOWj8AcWEE2aVnCnKAHmStp+I4ROvZ6gdSiYCiLBxp5+F8thQEopws44fLYVcofl0hGsLEpRvmowvnz02xUqN30B/BJveP/H127/gy/LH5l5ntGaP8t1ptKg6FRkFQJChp5K1UdJJN8c1yEwoPCBIY2fWmF5aa2SKZKdsrjxdtSjaBiLDTbqHRbp2R+kFl8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+lHa3jyMk36aGpiQ2dWu1sS/6r81byxAxC6AMYI2+FI=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BRfBGYAvNERzhqzu7YMp5cXhOBVaNZg03G2+GY7HZZ4=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kIVDm+y0oAgMga3Vsx93BDfnVYSdPSwA6oWX9O5CCmI=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r81PkHc0hVL4tC/8ASOgJQY4glS/HH3/ExkQBx89LFg=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SmOcOi2doaIMF/U/CBftRKqjAis1zErUmMdsSFdmTWw=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GkJCpDxBJKEmV7XjQj+SgxBso5KvPwo5WtbZ5XsuwFk=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d4yloahE/UteSjnjCsSZ67UOm3+SmMIXwfewDBH79HY=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U7QrTOcxXBHEcXVdsAly2S/REjkF4sAsgFJ2LEjWA3U=</DigestValue>
      </Reference>
      <Reference URI="/xl/styles.xml?ContentType=application/vnd.openxmlformats-officedocument.spreadsheetml.styles+xml">
        <DigestMethod Algorithm="http://www.w3.org/2001/04/xmlenc#sha256"/>
        <DigestValue>dqPRjRjQOLAcB9XRk+CotbcpCVYjNoTzAnpQSL4ALUo=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pwy+0hvACiStNrkNKRnagrm477rE8Fa5GovaEmktqOM=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560z6Edwooo8vsJ7FjUT188x6V+n/aOcJg1IXuAp2hQ=</DigestValue>
      </Reference>
      <Reference URI="/xl/worksheets/sheet10.xml?ContentType=application/vnd.openxmlformats-officedocument.spreadsheetml.worksheet+xml">
        <DigestMethod Algorithm="http://www.w3.org/2001/04/xmlenc#sha256"/>
        <DigestValue>loEZsvQyqqKpHxRJwIWPFYx7YmqKcLJ9p60PObQrr5Y=</DigestValue>
      </Reference>
      <Reference URI="/xl/worksheets/sheet2.xml?ContentType=application/vnd.openxmlformats-officedocument.spreadsheetml.worksheet+xml">
        <DigestMethod Algorithm="http://www.w3.org/2001/04/xmlenc#sha256"/>
        <DigestValue>3HAhOz1oJ+pPvLQ1X6zUgOW+ziceEydKTA7fnNplmRY=</DigestValue>
      </Reference>
      <Reference URI="/xl/worksheets/sheet3.xml?ContentType=application/vnd.openxmlformats-officedocument.spreadsheetml.worksheet+xml">
        <DigestMethod Algorithm="http://www.w3.org/2001/04/xmlenc#sha256"/>
        <DigestValue>dtRLDZHtyLwbF7rV1Ot6/hcZOl+Y5xK0ftP5U1UYcR8=</DigestValue>
      </Reference>
      <Reference URI="/xl/worksheets/sheet4.xml?ContentType=application/vnd.openxmlformats-officedocument.spreadsheetml.worksheet+xml">
        <DigestMethod Algorithm="http://www.w3.org/2001/04/xmlenc#sha256"/>
        <DigestValue>FqLbWCbzz5hVL0BDEvMqE5JLmQg734Qurl0DCiGfes8=</DigestValue>
      </Reference>
      <Reference URI="/xl/worksheets/sheet5.xml?ContentType=application/vnd.openxmlformats-officedocument.spreadsheetml.worksheet+xml">
        <DigestMethod Algorithm="http://www.w3.org/2001/04/xmlenc#sha256"/>
        <DigestValue>AjWBHaxE/sF6mWNQP3fordI1+zzknXQ7teIrZYV6X3Q=</DigestValue>
      </Reference>
      <Reference URI="/xl/worksheets/sheet6.xml?ContentType=application/vnd.openxmlformats-officedocument.spreadsheetml.worksheet+xml">
        <DigestMethod Algorithm="http://www.w3.org/2001/04/xmlenc#sha256"/>
        <DigestValue>54Qu/fF/uvii0uZUbFtdh/lGqkyLcs94QPmn4Zm8/B4=</DigestValue>
      </Reference>
      <Reference URI="/xl/worksheets/sheet7.xml?ContentType=application/vnd.openxmlformats-officedocument.spreadsheetml.worksheet+xml">
        <DigestMethod Algorithm="http://www.w3.org/2001/04/xmlenc#sha256"/>
        <DigestValue>YzbqSk/CQMbynkFgLCejmqfRCy3/diMfJxwP3Nueodk=</DigestValue>
      </Reference>
      <Reference URI="/xl/worksheets/sheet8.xml?ContentType=application/vnd.openxmlformats-officedocument.spreadsheetml.worksheet+xml">
        <DigestMethod Algorithm="http://www.w3.org/2001/04/xmlenc#sha256"/>
        <DigestValue>GVdYilDGEMjYQGUroC+iuXqYF6z7uthJF3xzrqB+Ceg=</DigestValue>
      </Reference>
      <Reference URI="/xl/worksheets/sheet9.xml?ContentType=application/vnd.openxmlformats-officedocument.spreadsheetml.worksheet+xml">
        <DigestMethod Algorithm="http://www.w3.org/2001/04/xmlenc#sha256"/>
        <DigestValue>slN73ydzr+BMITzH63M6KVn/TeohqYpqCqAo87tWb1U=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2026-10-29T12:58:26Z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2026-10-29T12:58:26Z</xd:SigningTime>
          <xd:SigningCertificate>
            <xd:Cert>
              <xd:CertDigest>
                <DigestMethod Algorithm="http://www.w3.org/2001/04/xmlenc#sha256"/>
                <DigestValue>+iG9E2GKESDPkQoQc+v90g3O0eW3gFaEQ1LBB+Wat2I=</DigestValue>
              </xd:CertDigest>
              <xd:IssuerSerial>
                <X509IssuerName>CN=B-Trust Operational Qualified CA, OU=B-Trust, O=BORICA AD, OID.2.5.4.97=NTRBG-201230426, C=BG</X509IssuerName>
                <X509SerialNumber>600079207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Qhd/8CeZVFnsDTDoNcUhtrHZi+U=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SKRlc5Q5t4v9UKKjoyqbcnBVRyQ=</DigestValue>
    </Reference>
  </SignedInfo>
  <SignatureValue>PC4tDmlchZzw0uvAU6OogINZjeYmEol87syngyo4MiEMoibjBV9mrKCJjnqBIBpCrE9cGPamzwNR
otpM3jVIlFM5xAofkGXII5xGAqxwaVhjyahz3p3ZkOPQRst5HYzet0iCkzQklK5VKGtx6bz+oi1K
1ulxky8vXE2R0bsRL2S+GvhvVpt6KJrNhQziu4Hx82Gi4FICvBQDb51Hl+3Ysi5oZWonk7p/KG3L
FqN1Y6IIv2TdbfG93LmdYpOvJ7Q4io2N+Dn7C5zxQrm6fsOscnNvLmw2aDT4jAWs5BUVF9tMOxji
RNrfoJpWTXQJvrxH14FIc+EX7nHzf+6CZXbY6w==</SignatureValue>
  <KeyInfo>
    <X509Data>
      <X509Certificate>MIIH4jCCBkqgAwIBAgIIS3c6CGqi6z8wDQYJKoZIhvcNAQELBQAwgb4xJDAiBgoJkiaJk/IsZAEZ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ODI3MB4XDTI0MDUwNzEyMzQwMFoXDTI3MDUwNzEyMzM1OVowgfMxEDAOBgNVBAQMB0FOR0VMT1Yx
JDAiBgoJkiaJk/IsZAEZFhRxdWFsaWZpZWQtbmF0dXJhbC1jYTEeMBwGA1UEAwwVTUlMS08gQU5H
RUxPViBBTkdFTE9WMQ4wDAYDVQQqDAVNSUxLTzEkMCIGCSqGSIb3DQEJARYVbS5hbmdlbG92QGhp
a2EtYmcuY29tMQswCQYDVQQGEwJCRzEOMAwGA1UEBwwFU29maWExGTAXBgNVBAUTEFBOT0JHLTQ2
MDMwMjY3MjgxETAPBgNVBAoMCE1BTkcgT09EMRgwFgYDVQRhDA9OVFJCRy0xMzAwMjQ4MDkwggEi
MA0GCSqGSIb3DQEBAQUAA4IBDwAwggEKAoIBAQC8AITf2+thzAEeu5uhYnT9gr2ZwPdhax0pjXZl
VpDesVCdGnNE9ImCf7/mY939vCWhxHljiTPo40cVo7H6KN1re6CZKG+WCGWXe8OZ/VS7FukUVkPN
ZqHSrBwHAh++/3qvN8xDwx4d1lqx8n2Y/s90NSSdsj61bekF7/A63RX0CtiLLa3W/6ClhIIHKxSW
deMZA5UJvSSuLrfmupqKgK05Xijn/hS4Vf0b94jHfWZpQTNraej1NidjgHNsiXhQO7bBsNk1XkuJ
Yo75B6AdvgmiY8iAxlmVkuhQjIZLz+LcAFatU+FYJefygKQm/XSa84j1pKuVg4PJpSyAxgvPetfT
AgMBAAGjggMrMIIDJzAMBgNVHRMBAf8EAjAAMB8GA1UdIwQYMBaAFMi/s97rN+Ydju/ul9U7/2KK
/CoyMIGIBggrBgEFBQcBAQR8MHowRgYIKwYBBQUHMAKGOmh0dHBzOi8vcmVwb3NpdG9yeS5pbmZv
bm90YXJ5LmNvbS9xdWFsaWZpZWQtbmF0dXJhbC1jYS5jcnQwMAYIKwYBBQUHMAGGJGh0dHA6Ly9v
Y3NwLmluZm9ub3RhcnkuY29tL3F1YWxpZmllZDCB9wYDVR0gBIHvMIHsMAgGBgQAizABATAJBgcE
AIvsQAECMIHUBgsrBgEEAYGtAAMBAjCBxDB8BggrBgEFBQcCAjBwHm4ASQBuAGYAbwBOAG8AdABh
AHIAeQAgAFEAdQBhAGwAaQBmAGkAZQBkACAAQwBlAHIAdABpAGYAaQBjAGEAdABlACAATwBmACAA
RABlAGwAZQBnAGEAdABlAGQAIABBAHUAdABoAG8AcgBpAHQAeTBEBggrBgEFBQcCARY4aHR0cHM6
Ly9yZXBvc2l0b3J5LmluZm9ub3RhcnkuY29tL2Nwcy9xdWFsaWZpZWQtdHNwLmh0bWwwHQYDVR0l
BBYwFAYIKwYBBQUHAwIGCCsGAQUFBwMEMIHZBggrBgEFBQcBAwSBzDCByTAVBggrBgEFBQcLAjAJ
BgcEAIvsSQEBMAgGBgQAjkYBATALBgYEAI5GAQMCAQowCAYGBACORgEEMBMGBgQAjkYBBjAJBgcE
AI5GAQYBMHoGBgQAjkYBBTBwMDYWMGh0dHBzOi8vcmVwb3NpdG9yeS5pbmZvbm90YXJ5LmNvbS9w
ZHMvcGRzX2JnLnBkZhMCYmcwNhYwaHR0cHM6Ly9yZXBvc2l0b3J5LmluZm9ub3RhcnkuY29tL3Bk
cy9wZHNfZW4ucGRmEwJlbjBHBgNVHR8EQDA+MDygOqA4hjZodHRwOi8vY3JsLmluZm9ub3Rhcnku
Y29tL2NybC9xdWFsaWZpZWQtbmF0dXJhbC1jYS5jcmwwHQYDVR0OBBYEFCi5Rk547R/hMhwWSd36
LkLxIEq1MA4GA1UdDwEB/wQEAwIE8DANBgkqhkiG9w0BAQsFAAOCAYEAznosjhEmsCXskJXgS4Dj
w+mF2w8iWwQb7PlCquo+5zAia22gimEcvUzKN03mOh76oSV1CNMQAJv6Axy+GsFpFmLXatILt0FD
rLkJZiUYSwUqu2XmYDsBdC6qRQ4OBDVzkGAgHjS66Zj3HJfCfTIpbb2/OL/X0lDOI99CuzEehno1
vTvbj7MCKjlO93Tx78B5inPI5NS9CUXX8mJDYnPZ3/YxcQ5Dz5ekTqiUdRy6aAoYqa46ezQMhnzx
rnf+1xYbNjxWg5K9I5s732EGD09CkxJsHDQKiFkqq4nJvY2vOdl/BSNC3x/umS0zUWyaLcRoYp8f
3uKZzyw41zqQOVUMjpx2YInz7wN7J5wCnjTALVEzqRhtf0ajgAON1ObsrYev2+ByVBR7RCzYc7nQ
xOUunneWsW9q6Gg7WfXxfJ80c1cmN/SM1sFgUUGhv+ddq1VGN+I3FT92xEE+mfcQMa/ktO+AU516
Pm9cHOMeBTfiCT4Dbv5OB8wqCJQw/A4+ZkMo</X509Certificate>
    </X509Data>
  </KeyInfo>
  <Object xmlns:mdssi="http://schemas.openxmlformats.org/package/2006/digital-signature" Id="idPackageObject">
    <Manifest>
      <Reference URI="/xl/tables/tableSingleCells4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8xWU9cn2RjR8ZhwslJlSrUtyiCE=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worksheets/sheet7.xml?ContentType=application/vnd.openxmlformats-officedocument.spreadsheetml.worksheet+xml">
        <DigestMethod Algorithm="http://www.w3.org/2000/09/xmldsig#sha1"/>
        <DigestValue>UtzD4cBzXwX7/MqggNjKSSCNdDY=</DigestValue>
      </Reference>
      <Reference URI="/xl/sharedStrings.xml?ContentType=application/vnd.openxmlformats-officedocument.spreadsheetml.sharedStrings+xml">
        <DigestMethod Algorithm="http://www.w3.org/2000/09/xmldsig#sha1"/>
        <DigestValue>2xV80y1YQWqtk5yKJX53vTzPEcA=</DigestValue>
      </Reference>
      <Reference URI="/xl/styles.xml?ContentType=application/vnd.openxmlformats-officedocument.spreadsheetml.styles+xml">
        <DigestMethod Algorithm="http://www.w3.org/2000/09/xmldsig#sha1"/>
        <DigestValue>eGhivYszDIIky7KSuiSA2ZlNYAY=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kL9VdDIL0u5r2li3c4fymFmx6A4=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fJAms+wtrrdZo7qpO3grmJ2iITU=</DigestValue>
      </Reference>
      <Reference URI="/xl/calcChain.xml?ContentType=application/vnd.openxmlformats-officedocument.spreadsheetml.calcChain+xml">
        <DigestMethod Algorithm="http://www.w3.org/2000/09/xmldsig#sha1"/>
        <DigestValue>2qxmI6aRyNDatEsNw6+FG6Yc8xc=</DigestValue>
      </Reference>
      <Reference URI="/xl/comments1.xml?ContentType=application/vnd.openxmlformats-officedocument.spreadsheetml.comments+xml">
        <DigestMethod Algorithm="http://www.w3.org/2000/09/xmldsig#sha1"/>
        <DigestValue>z+JcEhc85KcvMEeKKLDeHgLy2cA=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wl4GcsYweLIcnsZqcGA3kxrBfds=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//QFtmnw7x1JANZWs4SwvSrsNIQ=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E43Fs61NdPfsjM8vjb98ERXoZfE=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worksheets/sheet10.xml?ContentType=application/vnd.openxmlformats-officedocument.spreadsheetml.worksheet+xml">
        <DigestMethod Algorithm="http://www.w3.org/2000/09/xmldsig#sha1"/>
        <DigestValue>m+uq1T0DIyz/AJ277SMvEGdMH20=</DigestValue>
      </Reference>
      <Reference URI="/xl/worksheets/sheet5.xml?ContentType=application/vnd.openxmlformats-officedocument.spreadsheetml.worksheet+xml">
        <DigestMethod Algorithm="http://www.w3.org/2000/09/xmldsig#sha1"/>
        <DigestValue>ArfcJF8r4bSU2ZA8m6G/WIRjlnA=</DigestValue>
      </Reference>
      <Reference URI="/xl/workbook.xml?ContentType=application/vnd.openxmlformats-officedocument.spreadsheetml.sheet.main+xml">
        <DigestMethod Algorithm="http://www.w3.org/2000/09/xmldsig#sha1"/>
        <DigestValue>535VdTR6GR1v6C4CmIEjrlJlyAM=</DigestValue>
      </Reference>
      <Reference URI="/xl/worksheets/sheet4.xml?ContentType=application/vnd.openxmlformats-officedocument.spreadsheetml.worksheet+xml">
        <DigestMethod Algorithm="http://www.w3.org/2000/09/xmldsig#sha1"/>
        <DigestValue>/RaWYwcMKGz+p5DlVlFnKGy5sMM=</DigestValue>
      </Reference>
      <Reference URI="/xl/worksheets/sheet1.xml?ContentType=application/vnd.openxmlformats-officedocument.spreadsheetml.worksheet+xml">
        <DigestMethod Algorithm="http://www.w3.org/2000/09/xmldsig#sha1"/>
        <DigestValue>yXcJkXBX4y3dMpH7zJyjYcgNHZw=</DigestValue>
      </Reference>
      <Reference URI="/xl/worksheets/sheet3.xml?ContentType=application/vnd.openxmlformats-officedocument.spreadsheetml.worksheet+xml">
        <DigestMethod Algorithm="http://www.w3.org/2000/09/xmldsig#sha1"/>
        <DigestValue>LP57cUirZonamc8nP9X9FX0UG1Q=</DigestValue>
      </Reference>
      <Reference URI="/xl/worksheets/sheet2.xml?ContentType=application/vnd.openxmlformats-officedocument.spreadsheetml.worksheet+xml">
        <DigestMethod Algorithm="http://www.w3.org/2000/09/xmldsig#sha1"/>
        <DigestValue>6JmDb21ZQItHgwM7slS+TYNyis4=</DigestValue>
      </Reference>
      <Reference URI="/xl/worksheets/sheet6.xml?ContentType=application/vnd.openxmlformats-officedocument.spreadsheetml.worksheet+xml">
        <DigestMethod Algorithm="http://www.w3.org/2000/09/xmldsig#sha1"/>
        <DigestValue>tm8rkOt+0MM75Y/wuuEUE/cnluk=</DigestValue>
      </Reference>
      <Reference URI="/xl/worksheets/sheet8.xml?ContentType=application/vnd.openxmlformats-officedocument.spreadsheetml.worksheet+xml">
        <DigestMethod Algorithm="http://www.w3.org/2000/09/xmldsig#sha1"/>
        <DigestValue>Bx2WCEa1UhHi6URbRrblrtXqS5s=</DigestValue>
      </Reference>
      <Reference URI="/xl/worksheets/sheet9.xml?ContentType=application/vnd.openxmlformats-officedocument.spreadsheetml.worksheet+xml">
        <DigestMethod Algorithm="http://www.w3.org/2000/09/xmldsig#sha1"/>
        <DigestValue>fV8C51WFHK3hJZA1Q72z4DSI284=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jWA+7lqLWTXvQjJUGPdcjqY8exU=</DigestValue>
      </Reference>
    </Manifest>
    <SignatureProperties>
      <SignatureProperty Id="idSignatureTime" Target="#idPackageSignature">
        <mdssi:SignatureTime>
          <mdssi:Format>YYYY-MM-DDThh:mm:ssTZD</mdssi:Format>
          <mdssi:Value>2026-10-29T13:04:49Z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2026-10-29T13:04:49Z</xd:SigningTime>
          <xd:SigningCertificate>
            <xd:Cert>
              <xd:CertDigest>
                <DigestMethod Algorithm="http://www.w3.org/2000/09/xmldsig#sha1"/>
                <DigestValue>ND5vVDw6UIcsb3IVCVXCA8B1Tyw=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5437878882896374591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PC30IvJeRUenwFdvWI8aNpr/Gkc=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kmz0vpFNKcwQFi3KZgLTeE7aWtw=</DigestValue>
    </Reference>
  </SignedInfo>
  <SignatureValue>FZQyJdiHpvlq69FZg6L7+YN/LxirS6MSuu+qX3Z5npZyuloi+gacGFq9oU/uQba5sPCenKeUdttp
F61xyhqb0/g24k/lAVWsiBlvMYm5JM5CnvIq2cKYfWFYrFCnI9hSu7w+Z+WNkNseGuJtq7uKnli7
Pebgn/j8DHHd35Wi0upV8cse8wi58jsQHRjkb5RKVAgID4KUSKyPD8lA//8JBDzrfGJS1YGpFZh4
+e2yUtcUAutWxfFw2tv8/URoifdGRyALVZJNTStvzggr1rNMqPJ7CwG0BLup7jCMdBHcoRxkZa+l
v3Eeuw9p6nq5NH1XopeZufi8EYdf+cDxqz0I/A==</SignatureValue>
  <KeyInfo>
    <X509Data>
      <X509Certificate>MIIH7jCCBlagAwIBAgIIBHDtyjd++x4wDQYJKoZIhvcNAQELBQAwgb4xJDAiBgoJkiaJk/IsZAEZ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ODI3MB4XDTI1MTAwODA2NTkwMFoXDTI4MTAwNzA2NTg1OVowgf8xETAPBgNVBAQMCFRBTk9WU0tZ
MSQwIgYKCZImiZPyLGQBGRYUcXVhbGlmaWVkLW5hdHVyYWwtY2ExIzAhBgNVBAMMGkRJTUlUUkUg
Qk9HT01JTE9WIFRBTk9WU0tZMRAwDgYDVQQqDAdESU1JVFJFMSUwIwYJKoZIhvcNAQkBFhZkLnRh
bm92c2tpQGhpa2EtYmcuY29tMQswCQYDVQQGEwJCRzEOMAwGA1UEBwwFU09GSUExGTAXBgNVBAUT
EFBOT0JHLTU1MDkwOTY0MjIxFDASBgNVBAoMC1BST0ZJIFQgTFREMRgwFgYDVQRhDA9OVFJCRy0x
MzAwMTU0NjgwggEiMA0GCSqGSIb3DQEBAQUAA4IBDwAwggEKAoIBAQDcyW54LZTESemEKeIhSRLN
8ZdX2bOhR+ahOzM04a5pw91PQbUhwljDTjFaN0Dc4bg8NDLKSJPSHoTw6pVg1pry9DguxyhTmobJ
R5OQv7a2Xa8gmw6Xn1xh3bXs62nb1eMjayhpnwIkpRFUl+CM7ru4yaWq5Rhas/Wapi2bakszpJOG
qrP3UskhmG8JdDTsJQ2QVSLRaTG7DytCBVM29hNgisUsH5CGpFWDL90TAVXxpVBMhm+f+jeeaFAl
mZun1Gvm2SkwiGdDgKMa19IavfKj1X1ZWTUpxIKUtitLK8MxxtNEhy39JoSg7DGKPwXkqNZYDWSH
fn328pePXZSkesgNAgMBAAGjggMrMIIDJzAMBgNVHRMBAf8EAjAAMB8GA1UdIwQYMBaAFMi/s97r
N+Ydju/ul9U7/2KK/CoyMIGIBggrBgEFBQcBAQR8MHowRgYIKwYBBQUHMAKGOmh0dHBzOi8vcmVw
b3NpdG9yeS5pbmZvbm90YXJ5LmNvbS9xdWFsaWZpZWQtbmF0dXJhbC1jYS5jcnQwMAYIKwYBBQUH
MAGGJGh0dHA6Ly9vY3NwLmluZm9ub3RhcnkuY29tL3F1YWxpZmllZDCB9wYDVR0gBIHvMIHsMAgG
BgQAizABATAJBgcEAIvsQAECMIHUBgsrBgEEAYGtAAMBAjCBxDB8BggrBgEFBQcCAjBwHm4ASQBu
AGYAbwBOAG8AdABhAHIAeQAgAFEAdQBhAGwAaQBmAGkAZQBkACAAQwBlAHIAdABpAGYAaQBjAGEA
dABlACAATwBmACAARABlAGwAZQBnAGEAdABlAGQAIABBAHUAdABoAG8AcgBpAHQAeTBEBggrBgEF
BQcCARY4aHR0cHM6Ly9yZXBvc2l0b3J5LmluZm9ub3RhcnkuY29tL2Nwcy9xdWFsaWZpZWQtdHNw
Lmh0bWwwHQYDVR0lBBYwFAYIKwYBBQUHAwIGCCsGAQUFBwMEMIHZBggrBgEFBQcBAwSBzDCByTAV
BggrBgEFBQcLAjAJBgcEAIvsSQEBMAgGBgQAjkYBATALBgYEAI5GAQMCAQowCAYGBACORgEEMBMG
BgQAjkYBBjAJBgcEAI5GAQYBMHoGBgQAjkYBBTBwMDYWMGh0dHBzOi8vcmVwb3NpdG9yeS5pbmZv
bm90YXJ5LmNvbS9wZHMvcGRzX2JnLnBkZhMCYmcwNhYwaHR0cHM6Ly9yZXBvc2l0b3J5LmluZm9u
b3RhcnkuY29tL3Bkcy9wZHNfZW4ucGRmEwJlbjBHBgNVHR8EQDA+MDygOqA4hjZodHRwOi8vY3Js
LmluZm9ub3RhcnkuY29tL2NybC9xdWFsaWZpZWQtbmF0dXJhbC1jYS5jcmwwHQYDVR0OBBYEFLgD
0vWTIqljfu5L7P6biG1suBIeMA4GA1UdDwEB/wQEAwIE8DANBgkqhkiG9w0BAQsFAAOCAYEA4jfS
0nyuwa0HfGH6ovB1WgYtDC3O3ZxLAwLdoTlzcpxH1QKaA6m9CtfajHVdRbsPx3uwZW9GIvFjN83u
JrhCI+9gHNNWJ3QF5OVDnLYt1d3ZFz6CmPf3NYwmeyQMtE3CmD5/xHJhVAG2a9H/6insnWwxs1vs
/AApuFiP7ACiA/tWAtm38RKcLLj+5ccSHe/kEKOzWBYukCH203ppTGbSbjeldkYmfF0jduUiRRY2
7oUhx5SPMBt2bmfA+IXQcdgr3Sl1p56WcTsPfSGbrct0dycc7xEc5Jbe4Hi1qrSsw4o/oIBWBhGs
3muAVjUgbz9U2l+SYT/c3kFMzc/ll4bkRoVjCr2e5nUxJ6wyrDupVYv6uupFBjUm3wOIxVSIzL3U
E71ToEMtzjH6P4MVPeW4g/WxQghwMauBvJFU8U5l2vB+wq3CCY8XLyvamLWX6C2LhmYRDXmk2jDw
KZrztFttsxIY0UtWR2mGHwet+NPtKEDxSQDduDIGCDLlI8d++Dtw</X509Certificate>
    </X509Data>
  </KeyInfo>
  <Object xmlns:mdssi="http://schemas.openxmlformats.org/package/2006/digital-signature" Id="idPackageObject">
    <Manifest>
      <Reference URI="/xl/tables/tableSingleCells4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8xWU9cn2RjR8ZhwslJlSrUtyiCE=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worksheets/sheet7.xml?ContentType=application/vnd.openxmlformats-officedocument.spreadsheetml.worksheet+xml">
        <DigestMethod Algorithm="http://www.w3.org/2000/09/xmldsig#sha1"/>
        <DigestValue>UtzD4cBzXwX7/MqggNjKSSCNdDY=</DigestValue>
      </Reference>
      <Reference URI="/xl/sharedStrings.xml?ContentType=application/vnd.openxmlformats-officedocument.spreadsheetml.sharedStrings+xml">
        <DigestMethod Algorithm="http://www.w3.org/2000/09/xmldsig#sha1"/>
        <DigestValue>2xV80y1YQWqtk5yKJX53vTzPEcA=</DigestValue>
      </Reference>
      <Reference URI="/xl/styles.xml?ContentType=application/vnd.openxmlformats-officedocument.spreadsheetml.styles+xml">
        <DigestMethod Algorithm="http://www.w3.org/2000/09/xmldsig#sha1"/>
        <DigestValue>eGhivYszDIIky7KSuiSA2ZlNYAY=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kL9VdDIL0u5r2li3c4fymFmx6A4=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fJAms+wtrrdZo7qpO3grmJ2iITU=</DigestValue>
      </Reference>
      <Reference URI="/xl/calcChain.xml?ContentType=application/vnd.openxmlformats-officedocument.spreadsheetml.calcChain+xml">
        <DigestMethod Algorithm="http://www.w3.org/2000/09/xmldsig#sha1"/>
        <DigestValue>2qxmI6aRyNDatEsNw6+FG6Yc8xc=</DigestValue>
      </Reference>
      <Reference URI="/xl/comments1.xml?ContentType=application/vnd.openxmlformats-officedocument.spreadsheetml.comments+xml">
        <DigestMethod Algorithm="http://www.w3.org/2000/09/xmldsig#sha1"/>
        <DigestValue>z+JcEhc85KcvMEeKKLDeHgLy2cA=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wl4GcsYweLIcnsZqcGA3kxrBfds=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//QFtmnw7x1JANZWs4SwvSrsNIQ=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E43Fs61NdPfsjM8vjb98ERXoZfE=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worksheets/sheet10.xml?ContentType=application/vnd.openxmlformats-officedocument.spreadsheetml.worksheet+xml">
        <DigestMethod Algorithm="http://www.w3.org/2000/09/xmldsig#sha1"/>
        <DigestValue>m+uq1T0DIyz/AJ277SMvEGdMH20=</DigestValue>
      </Reference>
      <Reference URI="/xl/worksheets/sheet5.xml?ContentType=application/vnd.openxmlformats-officedocument.spreadsheetml.worksheet+xml">
        <DigestMethod Algorithm="http://www.w3.org/2000/09/xmldsig#sha1"/>
        <DigestValue>ArfcJF8r4bSU2ZA8m6G/WIRjlnA=</DigestValue>
      </Reference>
      <Reference URI="/xl/workbook.xml?ContentType=application/vnd.openxmlformats-officedocument.spreadsheetml.sheet.main+xml">
        <DigestMethod Algorithm="http://www.w3.org/2000/09/xmldsig#sha1"/>
        <DigestValue>535VdTR6GR1v6C4CmIEjrlJlyAM=</DigestValue>
      </Reference>
      <Reference URI="/xl/worksheets/sheet4.xml?ContentType=application/vnd.openxmlformats-officedocument.spreadsheetml.worksheet+xml">
        <DigestMethod Algorithm="http://www.w3.org/2000/09/xmldsig#sha1"/>
        <DigestValue>/RaWYwcMKGz+p5DlVlFnKGy5sMM=</DigestValue>
      </Reference>
      <Reference URI="/xl/worksheets/sheet1.xml?ContentType=application/vnd.openxmlformats-officedocument.spreadsheetml.worksheet+xml">
        <DigestMethod Algorithm="http://www.w3.org/2000/09/xmldsig#sha1"/>
        <DigestValue>yXcJkXBX4y3dMpH7zJyjYcgNHZw=</DigestValue>
      </Reference>
      <Reference URI="/xl/worksheets/sheet3.xml?ContentType=application/vnd.openxmlformats-officedocument.spreadsheetml.worksheet+xml">
        <DigestMethod Algorithm="http://www.w3.org/2000/09/xmldsig#sha1"/>
        <DigestValue>LP57cUirZonamc8nP9X9FX0UG1Q=</DigestValue>
      </Reference>
      <Reference URI="/xl/worksheets/sheet2.xml?ContentType=application/vnd.openxmlformats-officedocument.spreadsheetml.worksheet+xml">
        <DigestMethod Algorithm="http://www.w3.org/2000/09/xmldsig#sha1"/>
        <DigestValue>6JmDb21ZQItHgwM7slS+TYNyis4=</DigestValue>
      </Reference>
      <Reference URI="/xl/worksheets/sheet6.xml?ContentType=application/vnd.openxmlformats-officedocument.spreadsheetml.worksheet+xml">
        <DigestMethod Algorithm="http://www.w3.org/2000/09/xmldsig#sha1"/>
        <DigestValue>tm8rkOt+0MM75Y/wuuEUE/cnluk=</DigestValue>
      </Reference>
      <Reference URI="/xl/worksheets/sheet8.xml?ContentType=application/vnd.openxmlformats-officedocument.spreadsheetml.worksheet+xml">
        <DigestMethod Algorithm="http://www.w3.org/2000/09/xmldsig#sha1"/>
        <DigestValue>Bx2WCEa1UhHi6URbRrblrtXqS5s=</DigestValue>
      </Reference>
      <Reference URI="/xl/worksheets/sheet9.xml?ContentType=application/vnd.openxmlformats-officedocument.spreadsheetml.worksheet+xml">
        <DigestMethod Algorithm="http://www.w3.org/2000/09/xmldsig#sha1"/>
        <DigestValue>fV8C51WFHK3hJZA1Q72z4DSI284=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jWA+7lqLWTXvQjJUGPdcjqY8exU=</DigestValue>
      </Reference>
    </Manifest>
    <SignatureProperties>
      <SignatureProperty Id="idSignatureTime" Target="#idPackageSignature">
        <mdssi:SignatureTime>
          <mdssi:Format>YYYY-MM-DDThh:mm:ssTZD</mdssi:Format>
          <mdssi:Value>2026-10-29T13:05:23Z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2026-10-29T13:05:23Z</xd:SigningTime>
          <xd:SigningCertificate>
            <xd:Cert>
              <xd:CertDigest>
                <DigestMethod Algorithm="http://www.w3.org/2000/09/xmldsig#sha1"/>
                <DigestValue>imMeK5gUnvK+o/pqm1FPP0L57Bc=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320017026313550622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eb5e4d18-55b2-4a61-9c20-511c2406f1ce"/>
    <ds:schemaRef ds:uri="http://schemas.microsoft.com/office/2006/documentManagement/types"/>
    <ds:schemaRef ds:uri="http://schemas.microsoft.com/office/2006/metadata/properties"/>
    <ds:schemaRef ds:uri="http://purl.org/dc/elements/1.1/"/>
    <ds:schemaRef ds:uri="951e9f1d-26df-4e13-af31-63484411f8ff"/>
    <ds:schemaRef ds:uri="http://schemas.openxmlformats.org/package/2006/metadata/core-properties"/>
    <ds:schemaRef ds:uri="http://purl.org/dc/terms/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4-Отчет за собствения капитал</vt:lpstr>
      <vt:lpstr>3-Отчет за паричния поток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Nikolai Nikolov</cp:lastModifiedBy>
  <cp:revision/>
  <cp:lastPrinted>2026-04-30T08:05:35Z</cp:lastPrinted>
  <dcterms:created xsi:type="dcterms:W3CDTF">2006-09-16T00:00:00Z</dcterms:created>
  <dcterms:modified xsi:type="dcterms:W3CDTF">2026-10-29T11:05:09Z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